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cb0f2f0142010c/Desktop/Mega Data Sets/"/>
    </mc:Choice>
  </mc:AlternateContent>
  <xr:revisionPtr revIDLastSave="0" documentId="8_{9D580576-B398-4346-A7D0-F85A2FDA0CBB}" xr6:coauthVersionLast="47" xr6:coauthVersionMax="47" xr10:uidLastSave="{00000000-0000-0000-0000-000000000000}"/>
  <bookViews>
    <workbookView xWindow="-90" yWindow="-90" windowWidth="19380" windowHeight="10380" firstSheet="10" activeTab="12" xr2:uid="{00000000-000D-0000-FFFF-FFFF00000000}"/>
  </bookViews>
  <sheets>
    <sheet name=" abbotabad 1" sheetId="1" r:id="rId1"/>
    <sheet name="bajaur" sheetId="3" r:id="rId2"/>
    <sheet name="battagram" sheetId="4" r:id="rId3"/>
    <sheet name="bunir" sheetId="5" r:id="rId4"/>
    <sheet name="charsadda" sheetId="6" r:id="rId5"/>
    <sheet name="Chitral" sheetId="7" r:id="rId6"/>
    <sheet name="Dir_lower" sheetId="8" r:id="rId7"/>
    <sheet name="Haripur" sheetId="9" r:id="rId8"/>
    <sheet name="karak" sheetId="10" r:id="rId9"/>
    <sheet name="Kohat" sheetId="11" r:id="rId10"/>
    <sheet name="kohistan" sheetId="12" r:id="rId11"/>
    <sheet name="lakki" sheetId="13" r:id="rId12"/>
    <sheet name="Malakand" sheetId="14" r:id="rId13"/>
    <sheet name="mansehra" sheetId="15" r:id="rId14"/>
    <sheet name="mardan" sheetId="16" r:id="rId15"/>
    <sheet name="nowshers" sheetId="17" r:id="rId16"/>
    <sheet name="shangla" sheetId="18" r:id="rId17"/>
    <sheet name="swabi" sheetId="19" r:id="rId18"/>
    <sheet name="PKHA South" sheetId="20" r:id="rId19"/>
    <sheet name="PKHA East" sheetId="21" r:id="rId20"/>
    <sheet name="PKHA North" sheetId="22" r:id="rId21"/>
    <sheet name="Roads" sheetId="23" r:id="rId22"/>
    <sheet name="Bridge" sheetId="24" r:id="rId23"/>
  </sheets>
  <definedNames>
    <definedName name="_xlnm.Database" localSheetId="2">battagram!$D$1:$K$7</definedName>
    <definedName name="_xlnm.Database" localSheetId="3">bunir!$D$1:$K$9</definedName>
    <definedName name="_xlnm.Database" localSheetId="4">charsadda!$D$1:$K$3</definedName>
    <definedName name="_xlnm.Database" localSheetId="5">Chitral!$D$1:$K$15</definedName>
    <definedName name="_xlnm.Database" localSheetId="6">Dir_lower!$D$2:$J$46</definedName>
    <definedName name="_xlnm.Database" localSheetId="7">Haripur!$D$1:$J$7</definedName>
    <definedName name="_xlnm.Database" localSheetId="8">karak!$C$1:$J$5</definedName>
    <definedName name="_xlnm.Database" localSheetId="9">Kohat!$D$1:$J$7</definedName>
    <definedName name="_xlnm.Database" localSheetId="10">kohistan!$C$1:$J$10</definedName>
    <definedName name="_xlnm.Database" localSheetId="11">lakki!$D$1:$J$6</definedName>
    <definedName name="_xlnm.Database" localSheetId="12">Malakand!$D$1:$K$9</definedName>
    <definedName name="_xlnm.Database" localSheetId="13">mansehra!$D$1:$J$9</definedName>
    <definedName name="_xlnm.Database" localSheetId="14">mardan!$D$2:$K$4</definedName>
    <definedName name="_xlnm.Database" localSheetId="15">nowshers!$D$1:$J$5</definedName>
    <definedName name="_xlnm.Database" localSheetId="16">shangla!$C$1:$J$7</definedName>
    <definedName name="_xlnm.Database" localSheetId="17">swabi!$C$1:$J$11</definedName>
    <definedName name="_xlnm.Database">' abbotabad 1'!$D$1:$K$26</definedName>
    <definedName name="_xlnm.Print_Area" localSheetId="22">Bridge!$A$1:$Z$56</definedName>
    <definedName name="_xlnm.Print_Area" localSheetId="19">'PKHA East'!$A$1:$AC$33</definedName>
    <definedName name="_xlnm.Print_Area" localSheetId="20">'PKHA North'!$A$1:$AC$40</definedName>
    <definedName name="_xlnm.Print_Area" localSheetId="18">'PKHA South'!$A$1:$AC$28</definedName>
    <definedName name="_xlnm.Print_Area" localSheetId="21">Roads!$A$1:$AC$48</definedName>
    <definedName name="_xlnm.Print_Titles" localSheetId="0">' abbotabad 1'!$1:$1</definedName>
    <definedName name="_xlnm.Print_Titles" localSheetId="2">battagram!$1:$1</definedName>
    <definedName name="_xlnm.Print_Titles" localSheetId="3">bunir!$1:$1</definedName>
    <definedName name="_xlnm.Print_Titles" localSheetId="4">charsadda!$1:$1</definedName>
    <definedName name="_xlnm.Print_Titles" localSheetId="5">Chitral!$1:$1</definedName>
    <definedName name="_xlnm.Print_Titles" localSheetId="6">Dir_lower!#REF!</definedName>
    <definedName name="_xlnm.Print_Titles" localSheetId="7">Haripur!$1:$1</definedName>
    <definedName name="_xlnm.Print_Titles" localSheetId="9">Kohat!$1:$1</definedName>
    <definedName name="_xlnm.Print_Titles" localSheetId="10">kohistan!$1:$1</definedName>
    <definedName name="_xlnm.Print_Titles" localSheetId="11">lakki!$1:$1</definedName>
    <definedName name="_xlnm.Print_Titles" localSheetId="12">Malakand!$1:$1</definedName>
    <definedName name="_xlnm.Print_Titles" localSheetId="13">mansehra!$1:$1</definedName>
    <definedName name="_xlnm.Print_Titles" localSheetId="14">mardan!#REF!</definedName>
    <definedName name="_xlnm.Print_Titles" localSheetId="15">nowshers!$1:$1</definedName>
    <definedName name="_xlnm.Print_Titles" localSheetId="19">'PKHA East'!$2:$3</definedName>
    <definedName name="_xlnm.Print_Titles" localSheetId="21">Roads!$1:$3</definedName>
    <definedName name="_xlnm.Print_Titles" localSheetId="16">shangla!$1:$1</definedName>
    <definedName name="_xlnm.Print_Titles" localSheetId="17">swabi!$1:$1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8" i="20" l="1"/>
  <c r="O48" i="24"/>
  <c r="O47" i="24"/>
  <c r="O45" i="24"/>
  <c r="O44" i="24"/>
  <c r="O43" i="24"/>
  <c r="O42" i="24"/>
  <c r="O41" i="24"/>
  <c r="O40" i="24"/>
  <c r="O39" i="24"/>
  <c r="O38" i="24"/>
  <c r="O36" i="24"/>
  <c r="G36" i="24"/>
  <c r="O35" i="24"/>
  <c r="O34" i="24"/>
  <c r="O33" i="24"/>
  <c r="O32" i="24"/>
  <c r="O31" i="24"/>
  <c r="G31" i="24"/>
  <c r="O30" i="24"/>
  <c r="G30" i="24"/>
  <c r="U29" i="24"/>
  <c r="O29" i="24"/>
  <c r="I29" i="24"/>
  <c r="U28" i="24"/>
  <c r="O28" i="24"/>
  <c r="G28" i="24"/>
  <c r="U27" i="24"/>
  <c r="O27" i="24"/>
  <c r="G27" i="24"/>
  <c r="U26" i="24"/>
  <c r="O26" i="24"/>
  <c r="G26" i="24"/>
  <c r="U25" i="24"/>
  <c r="U23" i="24"/>
  <c r="U22" i="24"/>
  <c r="O22" i="24"/>
  <c r="U21" i="24"/>
  <c r="O21" i="24"/>
  <c r="I21" i="24"/>
  <c r="U20" i="24"/>
  <c r="U18" i="24"/>
  <c r="O18" i="24"/>
  <c r="U17" i="24"/>
  <c r="O17" i="24"/>
  <c r="I17" i="24"/>
  <c r="G17" i="24"/>
  <c r="U16" i="24"/>
  <c r="O16" i="24"/>
  <c r="I16" i="24"/>
  <c r="U15" i="24"/>
  <c r="O15" i="24"/>
  <c r="U14" i="24"/>
  <c r="O14" i="24"/>
  <c r="U13" i="24"/>
  <c r="O13" i="24"/>
  <c r="U12" i="24"/>
  <c r="O12" i="24"/>
  <c r="U11" i="24"/>
  <c r="O11" i="24"/>
  <c r="U10" i="24"/>
  <c r="O10" i="24"/>
  <c r="U9" i="24"/>
  <c r="O9" i="24"/>
  <c r="U8" i="24"/>
  <c r="O8" i="24"/>
  <c r="U7" i="24"/>
  <c r="O7" i="24"/>
  <c r="U6" i="24"/>
  <c r="O6" i="24"/>
  <c r="U4" i="24"/>
  <c r="O4" i="24"/>
  <c r="U3" i="24"/>
  <c r="O3" i="24"/>
  <c r="U2" i="24"/>
  <c r="AF21" i="22"/>
  <c r="Q13" i="21"/>
  <c r="J13" i="21"/>
  <c r="Q12" i="21"/>
  <c r="Q7" i="21"/>
  <c r="J7" i="21"/>
  <c r="AB28" i="20"/>
  <c r="W26" i="20"/>
  <c r="O26" i="20"/>
  <c r="M26" i="20"/>
  <c r="L26" i="20"/>
  <c r="G26" i="20"/>
  <c r="C26" i="20"/>
  <c r="AB25" i="20"/>
  <c r="W25" i="20"/>
  <c r="O25" i="20"/>
  <c r="M25" i="20"/>
  <c r="L25" i="20"/>
  <c r="G25" i="20"/>
  <c r="C17" i="20"/>
  <c r="C14" i="20"/>
</calcChain>
</file>

<file path=xl/sharedStrings.xml><?xml version="1.0" encoding="utf-8"?>
<sst xmlns="http://schemas.openxmlformats.org/spreadsheetml/2006/main" count="5398" uniqueCount="1074">
  <si>
    <t>(C) Residence</t>
  </si>
  <si>
    <t>(D) Guard Room / Servant Quarter</t>
  </si>
  <si>
    <t>XEN Office</t>
  </si>
  <si>
    <t>C&amp;W</t>
  </si>
  <si>
    <t>SE (C&amp;W)</t>
  </si>
  <si>
    <t>(C) Garage</t>
  </si>
  <si>
    <t>(D) Old House</t>
  </si>
  <si>
    <t>(E) Annexy</t>
  </si>
  <si>
    <t>XEN C &amp; W RESIDENCE (A) Main building</t>
  </si>
  <si>
    <t>(B) Garage</t>
  </si>
  <si>
    <t>C &amp; W COLONY OPP:DHQ HOSPITAL (A) Main building</t>
  </si>
  <si>
    <t>C&amp;W Deptt:</t>
  </si>
  <si>
    <t>(B) Staff Quarter</t>
  </si>
  <si>
    <t>(C) Lab</t>
  </si>
  <si>
    <t>(D) Garage</t>
  </si>
  <si>
    <t>(B) Out Houses</t>
  </si>
  <si>
    <t>(C) Servant quarter</t>
  </si>
  <si>
    <t>(B) Office / Operator Room</t>
  </si>
  <si>
    <t>(B)11 No Quarter 1 ( Type iv)</t>
  </si>
  <si>
    <t>(C) 04 No Quarter 1 (Type v)</t>
  </si>
  <si>
    <t>(D) Bachelor Hostel</t>
  </si>
  <si>
    <t>(A)Main Building</t>
  </si>
  <si>
    <t>C&amp;W Deptt</t>
  </si>
  <si>
    <t>XEN HIGHWAY RESIDENCE (A) Main building</t>
  </si>
  <si>
    <t>Department Name</t>
  </si>
  <si>
    <t>Sub Office</t>
  </si>
  <si>
    <t>Abottabad</t>
  </si>
  <si>
    <t>S.NO</t>
  </si>
  <si>
    <t>Facility  Name</t>
  </si>
  <si>
    <t>AddressWith DIST</t>
  </si>
  <si>
    <t>Regular/Project Side</t>
  </si>
  <si>
    <t>GOVT Aloocated/Rented</t>
  </si>
  <si>
    <t>Mutition Stus</t>
  </si>
  <si>
    <t>Govt</t>
  </si>
  <si>
    <t>Regular</t>
  </si>
  <si>
    <t>yes</t>
  </si>
  <si>
    <t>Latitude</t>
  </si>
  <si>
    <t>Longitude</t>
  </si>
  <si>
    <t>Deptt Name</t>
  </si>
  <si>
    <t>Faclity Name</t>
  </si>
  <si>
    <t>Dist With Location</t>
  </si>
  <si>
    <t>Govt/Rented</t>
  </si>
  <si>
    <t>Regular/Project</t>
  </si>
  <si>
    <t>Mutation Staus</t>
  </si>
  <si>
    <t>TD Bajaur</t>
  </si>
  <si>
    <t>Govt Office C&amp;W Highway</t>
  </si>
  <si>
    <t>Office</t>
  </si>
  <si>
    <t>Govt.Allocated</t>
  </si>
  <si>
    <t>C&amp;W Highway Store</t>
  </si>
  <si>
    <t>Land</t>
  </si>
  <si>
    <t>Swat</t>
  </si>
  <si>
    <t>Residence</t>
  </si>
  <si>
    <t>SHAMOZAI MONUMENT</t>
  </si>
  <si>
    <t>Pakhtunkhwa Highways Authority(Office Building)</t>
  </si>
  <si>
    <t>Bannu</t>
  </si>
  <si>
    <t>S.E / XEN's Offices C&amp;W Department Bannu.</t>
  </si>
  <si>
    <t>Yes</t>
  </si>
  <si>
    <t>C&amp;W Rest House at Bannu Cantt</t>
  </si>
  <si>
    <t>Superintending Engineer Residence.</t>
  </si>
  <si>
    <t>Executive Engineer Residence</t>
  </si>
  <si>
    <t>SDO No. 1 Residence</t>
  </si>
  <si>
    <t>C&amp;W Staff Colony, Sokari Road Bannu</t>
  </si>
  <si>
    <t>Kurram Upper</t>
  </si>
  <si>
    <t>Address With Dist</t>
  </si>
  <si>
    <t>Mutation Status</t>
  </si>
  <si>
    <t>Battagram</t>
  </si>
  <si>
    <t>Allai</t>
  </si>
  <si>
    <t>C&amp;W Sub Division Banna</t>
  </si>
  <si>
    <t>S.D.O Residence</t>
  </si>
  <si>
    <t>Rest House Thakot</t>
  </si>
  <si>
    <t>Tehsil Building</t>
  </si>
  <si>
    <t>C&amp;W Colony Battagram</t>
  </si>
  <si>
    <t>Sub Engineer Residence</t>
  </si>
  <si>
    <t>C&amp;W Department</t>
  </si>
  <si>
    <t>SDO (B) Office</t>
  </si>
  <si>
    <t>Office SDO (H/Way)</t>
  </si>
  <si>
    <t>SDA Residence</t>
  </si>
  <si>
    <t>SDO (B) Residence</t>
  </si>
  <si>
    <t>Latitute</t>
  </si>
  <si>
    <t>Longtitute</t>
  </si>
  <si>
    <t>Address with District</t>
  </si>
  <si>
    <t>Facility Name</t>
  </si>
  <si>
    <t>S.No</t>
  </si>
  <si>
    <t>Sub Office/District</t>
  </si>
  <si>
    <t>Department</t>
  </si>
  <si>
    <t>Charsadda</t>
  </si>
  <si>
    <t>SDO H/Way Office</t>
  </si>
  <si>
    <t>longitude</t>
  </si>
  <si>
    <t>Adress With dist</t>
  </si>
  <si>
    <t>Sub office</t>
  </si>
  <si>
    <t>Drosh</t>
  </si>
  <si>
    <t>C&amp;W Rest House at Drosh</t>
  </si>
  <si>
    <t>Chitral</t>
  </si>
  <si>
    <t>Booni</t>
  </si>
  <si>
    <t>C&amp;W Rest House at Booni</t>
  </si>
  <si>
    <t>C&amp;W Rest House at Birrir</t>
  </si>
  <si>
    <t>C&amp;W Rest House at Danin</t>
  </si>
  <si>
    <t>C&amp;W RestHouse atGaramchash</t>
  </si>
  <si>
    <t>C&amp;W RestHouse at Reshun</t>
  </si>
  <si>
    <t>C&amp;W office at Booni</t>
  </si>
  <si>
    <t>SDO Residence at Booni</t>
  </si>
  <si>
    <t>5 Nos. Quaretrs at Drosh</t>
  </si>
  <si>
    <t>SDO residence at Drosh</t>
  </si>
  <si>
    <t>SDO Residence at chitral</t>
  </si>
  <si>
    <t>C&amp;W Store at Booni</t>
  </si>
  <si>
    <t>XEN: C&amp;W Residence Chitral</t>
  </si>
  <si>
    <t>C&amp;W Office Chitral</t>
  </si>
  <si>
    <t>latitude</t>
  </si>
  <si>
    <t>Adress With Dist</t>
  </si>
  <si>
    <t>Facilty Name</t>
  </si>
  <si>
    <t>SERVENT QUARTER</t>
  </si>
  <si>
    <t>QUARTER NO 7</t>
  </si>
  <si>
    <t>Dir lower</t>
  </si>
  <si>
    <t>SDO C&amp;W TIMERGARA</t>
  </si>
  <si>
    <t>BANGLA NO 5</t>
  </si>
  <si>
    <t>QUARTER NO 47</t>
  </si>
  <si>
    <t>QUARTER NO 46</t>
  </si>
  <si>
    <t>QUARTER NO 45</t>
  </si>
  <si>
    <t>QUARTER NO 44</t>
  </si>
  <si>
    <t>QUARTER NO 43</t>
  </si>
  <si>
    <t>QUARTER NO 42</t>
  </si>
  <si>
    <t>QUARTER NO 41</t>
  </si>
  <si>
    <t>QUARTER NO 40</t>
  </si>
  <si>
    <t>QUARTER NO 39</t>
  </si>
  <si>
    <t>QUARTER NO 38</t>
  </si>
  <si>
    <t>QUARTER NO 37</t>
  </si>
  <si>
    <t>QUARTER NO 36</t>
  </si>
  <si>
    <t>QUARTER NO 35</t>
  </si>
  <si>
    <t>QUARTER NO 34</t>
  </si>
  <si>
    <t>QUARTER NO 33</t>
  </si>
  <si>
    <t>QUARTER NO 32</t>
  </si>
  <si>
    <t>QUARTER NO 31</t>
  </si>
  <si>
    <t>QUARTER NO 30</t>
  </si>
  <si>
    <t>QUARTER NO 29</t>
  </si>
  <si>
    <t>QUARTER NO 28</t>
  </si>
  <si>
    <t>QUARTER NO 27</t>
  </si>
  <si>
    <t>QUARTER NO 26</t>
  </si>
  <si>
    <t>QUARTER NO 25</t>
  </si>
  <si>
    <t>QUARTER NO 24</t>
  </si>
  <si>
    <t>QUARTER NO 23</t>
  </si>
  <si>
    <t>QUARTER NO 22</t>
  </si>
  <si>
    <t>QUARTER NO 21</t>
  </si>
  <si>
    <t>QUARTER NO 20</t>
  </si>
  <si>
    <t>QUARTER NO 19</t>
  </si>
  <si>
    <t>QUARTER NO 18</t>
  </si>
  <si>
    <t>QUARTER NO 17</t>
  </si>
  <si>
    <t>QUARTER NO 16</t>
  </si>
  <si>
    <t>QUARTER NO 15</t>
  </si>
  <si>
    <t>QUARTER NO 13</t>
  </si>
  <si>
    <t>QUARTER NO 12</t>
  </si>
  <si>
    <t>QUARTER NO 11</t>
  </si>
  <si>
    <t>QUARTER NO 10</t>
  </si>
  <si>
    <t>QUARTER NO 9</t>
  </si>
  <si>
    <t>QUARTER NO 8</t>
  </si>
  <si>
    <t>C&amp;W DIVISION</t>
  </si>
  <si>
    <t>C/W SUB DIVISION HIGH WAY</t>
  </si>
  <si>
    <t>SUPERTENDING ERGIN</t>
  </si>
  <si>
    <t>C/W REST HOUSE</t>
  </si>
  <si>
    <t>C/W STORE</t>
  </si>
  <si>
    <t>DCO</t>
  </si>
  <si>
    <t>XEN C&amp;W</t>
  </si>
  <si>
    <t>Distt With Location</t>
  </si>
  <si>
    <t>Railway road Haripur</t>
  </si>
  <si>
    <t>20000</t>
  </si>
  <si>
    <t>Garage</t>
  </si>
  <si>
    <t>25000</t>
  </si>
  <si>
    <t>Servent Quarter     (  No  . 5 )</t>
  </si>
  <si>
    <t>15433</t>
  </si>
  <si>
    <t>XEN C&amp;W Residence</t>
  </si>
  <si>
    <t>8556</t>
  </si>
  <si>
    <t>SDO Office</t>
  </si>
  <si>
    <t>SDO Residence</t>
  </si>
  <si>
    <t>28818</t>
  </si>
  <si>
    <t>Govt/Allocated Rented</t>
  </si>
  <si>
    <t>District With Location</t>
  </si>
  <si>
    <t>Govt/Ranted</t>
  </si>
  <si>
    <t>Project/Regular</t>
  </si>
  <si>
    <t>Karak</t>
  </si>
  <si>
    <t>Karak City</t>
  </si>
  <si>
    <t>Executive Engineer C&amp;W Office.</t>
  </si>
  <si>
    <t>Circuit House</t>
  </si>
  <si>
    <t>Executive Engineer C&amp;W Residence.</t>
  </si>
  <si>
    <t>C&amp;W Store.</t>
  </si>
  <si>
    <t>Mutation Stus</t>
  </si>
  <si>
    <t>Kohat</t>
  </si>
  <si>
    <t>EXECUIVE ENGINEER C&amp;W RESIDENCY</t>
  </si>
  <si>
    <t>XEN KOHAT</t>
  </si>
  <si>
    <t>COMMISSIONER RESIDENCE</t>
  </si>
  <si>
    <t>EXECUTIVE ENGINEER F/R</t>
  </si>
  <si>
    <t>XEN FR KOHAT</t>
  </si>
  <si>
    <t>C&amp;W GODOWNS &amp; MATERIAL TESTING LAB</t>
  </si>
  <si>
    <t>EXECUIVE ENGINEER C&amp;W</t>
  </si>
  <si>
    <t>SUPERIDENTENDING ENGINEER C&amp;W</t>
  </si>
  <si>
    <t>SE C&amp;W</t>
  </si>
  <si>
    <t>Shangla</t>
  </si>
  <si>
    <t>Kohistan</t>
  </si>
  <si>
    <t>Office Executive Engineer C&amp;W Division Kohistan/SDO Office/Store and Garages</t>
  </si>
  <si>
    <t>Dasu</t>
  </si>
  <si>
    <t>Sub-Division Officer (Roads) Pattan</t>
  </si>
  <si>
    <t>Pattan</t>
  </si>
  <si>
    <t>Ciruit House Kohistan at Dassu</t>
  </si>
  <si>
    <t>DCO Colony: Dassu</t>
  </si>
  <si>
    <t>S3 Qtrs for Sub Engineer at Pattan</t>
  </si>
  <si>
    <t>Two No. Type VI Qtrs.</t>
  </si>
  <si>
    <t>C&amp;W Colony: Dassu</t>
  </si>
  <si>
    <t>Two No. Type V Qtrs.</t>
  </si>
  <si>
    <t>Two No. Type IV Qtrs.</t>
  </si>
  <si>
    <t>One No. Type III Residence in C&amp;W Colony</t>
  </si>
  <si>
    <t>S4 Qtrs for Senior Clerk at Pattan</t>
  </si>
  <si>
    <t>Lakki Marwat</t>
  </si>
  <si>
    <t>C&amp;W Residential Colony</t>
  </si>
  <si>
    <t>Lakki City</t>
  </si>
  <si>
    <t>c&amp;w building</t>
  </si>
  <si>
    <t>Govt:Allocated/Rented</t>
  </si>
  <si>
    <t>Dargai</t>
  </si>
  <si>
    <t>SDO C&amp;W Office Dargai</t>
  </si>
  <si>
    <t>Govt:</t>
  </si>
  <si>
    <t>Malakand Top</t>
  </si>
  <si>
    <t>Kandako Malakand</t>
  </si>
  <si>
    <t>C&amp;W Office Malakand</t>
  </si>
  <si>
    <t>XEN C&amp;W Residence at Batkhela</t>
  </si>
  <si>
    <t>SDO C&amp;W Residence</t>
  </si>
  <si>
    <t>Type III Residences(2Nos)</t>
  </si>
  <si>
    <t>Type IV Residences C&amp;W Colony(5Nos)</t>
  </si>
  <si>
    <t>Type V Residences C&amp;W Colony(8Nos)</t>
  </si>
  <si>
    <t>Address with Dist</t>
  </si>
  <si>
    <t>Regualar/Project</t>
  </si>
  <si>
    <t>Mansehra</t>
  </si>
  <si>
    <t>Rgular</t>
  </si>
  <si>
    <t>Division Store and Divisional Office</t>
  </si>
  <si>
    <t>C&amp;W DEPTT. /DIST. GOVT</t>
  </si>
  <si>
    <t>SDO Stay Room &amp;Godown Garhi Habibullah.</t>
  </si>
  <si>
    <t>SDO Officer Oghi</t>
  </si>
  <si>
    <t>XEN Residence</t>
  </si>
  <si>
    <t>SDO Residence Balakot</t>
  </si>
  <si>
    <t>C &amp; W Colony Mansehra</t>
  </si>
  <si>
    <t>Mardan</t>
  </si>
  <si>
    <t>XEN Highway Office</t>
  </si>
  <si>
    <t>XEN Highway</t>
  </si>
  <si>
    <t>SE C&amp;W Office</t>
  </si>
  <si>
    <t>SDO C&amp;W</t>
  </si>
  <si>
    <t>Distt With location</t>
  </si>
  <si>
    <t>Nowshera</t>
  </si>
  <si>
    <t>Sub Divisional Officer Building No.1 Residence</t>
  </si>
  <si>
    <t>Sub Divisional Officer</t>
  </si>
  <si>
    <t>PP Residence</t>
  </si>
  <si>
    <t>C&amp;W Office Class-IV Quarter  (07-Nos)</t>
  </si>
  <si>
    <t>Facility NameName</t>
  </si>
  <si>
    <t>SDO C&amp;W Office</t>
  </si>
  <si>
    <t>Deptt name</t>
  </si>
  <si>
    <t>Swabi</t>
  </si>
  <si>
    <t>XEN Office Swabi</t>
  </si>
  <si>
    <t>C&amp;W Rest House</t>
  </si>
  <si>
    <t>Type III Res: 3-Nos:</t>
  </si>
  <si>
    <t>Type IV 4-Nos</t>
  </si>
  <si>
    <t>Type V 4-Nos</t>
  </si>
  <si>
    <t>Type VI 1-Nos</t>
  </si>
  <si>
    <t>Type III Res: 6-Nos:</t>
  </si>
  <si>
    <t>Type IV Res: 1-No:</t>
  </si>
  <si>
    <t>Type VI Res: 1-No:</t>
  </si>
  <si>
    <t>SDEO (M/F)</t>
  </si>
  <si>
    <t xml:space="preserve"> </t>
  </si>
  <si>
    <t>plot Area</t>
  </si>
  <si>
    <t>Mutition status</t>
  </si>
  <si>
    <t>44.12M</t>
  </si>
  <si>
    <t>11.03M</t>
  </si>
  <si>
    <t>Adress with distr</t>
  </si>
  <si>
    <t>Longtitude</t>
  </si>
  <si>
    <t>Coverd Area(Marla)</t>
  </si>
  <si>
    <t>Covered Area(Marla)</t>
  </si>
  <si>
    <t>Covered Area (Marla)</t>
  </si>
  <si>
    <t>CoveredArea(Marla)</t>
  </si>
  <si>
    <t>Govt/Alocated</t>
  </si>
  <si>
    <t>Abbotabad</t>
  </si>
  <si>
    <t>Govt/Alocatted</t>
  </si>
  <si>
    <t>Bunir</t>
  </si>
  <si>
    <t>Mutition Status</t>
  </si>
  <si>
    <t>Dir Lower</t>
  </si>
  <si>
    <t>haripur</t>
  </si>
  <si>
    <t>kohat</t>
  </si>
  <si>
    <t>Covered AREA(Marla)</t>
  </si>
  <si>
    <t>sawabi</t>
  </si>
  <si>
    <t>longtitude</t>
  </si>
  <si>
    <t>71. 514162</t>
  </si>
  <si>
    <t>C&amp;W Office bajur</t>
  </si>
  <si>
    <t>Malakand</t>
  </si>
  <si>
    <t>Mutition</t>
  </si>
  <si>
    <t>PKHA Road Inventory South</t>
  </si>
  <si>
    <t>Road Name</t>
  </si>
  <si>
    <t>Highway Number</t>
  </si>
  <si>
    <t>Pavenment Type</t>
  </si>
  <si>
    <t xml:space="preserve"> Right of Way</t>
  </si>
  <si>
    <t>B.T Width (M)</t>
  </si>
  <si>
    <t>Shoulder Type</t>
  </si>
  <si>
    <t>Shoulder Width (L)</t>
  </si>
  <si>
    <t>Shoulder Width ®</t>
  </si>
  <si>
    <t>Length in Km</t>
  </si>
  <si>
    <t>Year of Construction</t>
  </si>
  <si>
    <t>Pavement Condition</t>
  </si>
  <si>
    <t>No of Lanes</t>
  </si>
  <si>
    <t>Traffic load (low , mid,high)</t>
  </si>
  <si>
    <t>Strategic importance</t>
  </si>
  <si>
    <t>Approximate population adjoing/feeding population</t>
  </si>
  <si>
    <t>GPS Coordinates</t>
  </si>
  <si>
    <t>condition of culverts</t>
  </si>
  <si>
    <t>length of Drains (m)</t>
  </si>
  <si>
    <t xml:space="preserve">condition of drain </t>
  </si>
  <si>
    <t>Trees alon road side Y/N</t>
  </si>
  <si>
    <t>Basic Amenity</t>
  </si>
  <si>
    <t>Politicial/Administrative boundary</t>
  </si>
  <si>
    <t>Single/Double Carriageway</t>
  </si>
  <si>
    <t>Median type e.g Crub atone gorssy barrier etc</t>
  </si>
  <si>
    <t xml:space="preserve">year of last repaired </t>
  </si>
  <si>
    <t>type of last repair done</t>
  </si>
  <si>
    <t>road sign boards intact</t>
  </si>
  <si>
    <t>No. of Bridges</t>
  </si>
  <si>
    <t>No. of Culverts</t>
  </si>
  <si>
    <t>Road Class</t>
  </si>
  <si>
    <t>Total Road Width(m)</t>
  </si>
  <si>
    <t>Width Of Shouldr(m)</t>
  </si>
  <si>
    <t>Total No. of Lanes</t>
  </si>
  <si>
    <t>Carriageway (Single/Double)</t>
  </si>
  <si>
    <t>Width of Cariageway (m)</t>
  </si>
  <si>
    <t>Thickness of Sub Base (inch)</t>
  </si>
  <si>
    <t>Thickness of Base Course (inch)</t>
  </si>
  <si>
    <t>Water Bound Macadam Thickness (inch)</t>
  </si>
  <si>
    <t>Images (send to Director I.T through Email)</t>
  </si>
  <si>
    <t>Road Condition/ Status</t>
  </si>
  <si>
    <t>Start</t>
  </si>
  <si>
    <t>End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</si>
  <si>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</si>
  <si>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</si>
  <si>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</si>
  <si>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</si>
  <si>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</si>
  <si>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</si>
  <si>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</si>
  <si>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</si>
  <si>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</si>
  <si>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</si>
  <si>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</si>
  <si>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</si>
  <si>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</si>
  <si>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Bannu Link Road from Indus Highway  to Bannu Township Provincial Highway S-11-A  </t>
  </si>
  <si>
    <t>S-11-A</t>
  </si>
  <si>
    <t>AWC</t>
  </si>
  <si>
    <t>100'</t>
  </si>
  <si>
    <t>earthern</t>
  </si>
  <si>
    <t>good</t>
  </si>
  <si>
    <t>high</t>
  </si>
  <si>
    <t>Not known</t>
  </si>
  <si>
    <t>single</t>
  </si>
  <si>
    <t>No Median</t>
  </si>
  <si>
    <t>maintenance</t>
  </si>
  <si>
    <t>P</t>
  </si>
  <si>
    <t>2 m (each)</t>
  </si>
  <si>
    <t>Double</t>
  </si>
  <si>
    <t>6"</t>
  </si>
  <si>
    <t>10"</t>
  </si>
  <si>
    <t>NIL</t>
  </si>
  <si>
    <t>Good</t>
  </si>
  <si>
    <t xml:space="preserve">Link road from Indus Highway to Lakki city via Gambilla Brige Provincial Highway S-11-B  </t>
  </si>
  <si>
    <t>S-11-B</t>
  </si>
  <si>
    <t>TST</t>
  </si>
  <si>
    <t>49.5'~55'</t>
  </si>
  <si>
    <t>No</t>
  </si>
  <si>
    <t>12"</t>
  </si>
  <si>
    <t xml:space="preserve">Provincial Highway S-11  </t>
  </si>
  <si>
    <t>Lakki Marwat- Mia wali- D.I.Khan</t>
  </si>
  <si>
    <t>a. Tajazai Lakki Daratang section</t>
  </si>
  <si>
    <t>S-11</t>
  </si>
  <si>
    <t>77'~99'</t>
  </si>
  <si>
    <t>Poor</t>
  </si>
  <si>
    <t>1.8 m each</t>
  </si>
  <si>
    <t>6.1 ~ 7.0</t>
  </si>
  <si>
    <t>Fair</t>
  </si>
  <si>
    <t>b. Daratang to Kundal</t>
  </si>
  <si>
    <t>77"</t>
  </si>
  <si>
    <t>med</t>
  </si>
  <si>
    <t>8"</t>
  </si>
  <si>
    <t>c. Kundal to Chashma</t>
  </si>
  <si>
    <t>nil</t>
  </si>
  <si>
    <t>1.5 m</t>
  </si>
  <si>
    <t>4"</t>
  </si>
  <si>
    <t>D.I.Khan Chashma</t>
  </si>
  <si>
    <t>110"</t>
  </si>
  <si>
    <t xml:space="preserve"> Double</t>
  </si>
  <si>
    <t>88"</t>
  </si>
  <si>
    <t>D.I.Khan Darya Khan section of
 Provincial Highway S-8</t>
  </si>
  <si>
    <t>S-8</t>
  </si>
  <si>
    <t>220"</t>
  </si>
  <si>
    <t>D.I.Khan</t>
  </si>
  <si>
    <t>do</t>
  </si>
  <si>
    <t>D.I.Khan Tank Khirgi seciton including
 Tank bypass section of Provincial 
Highway S-8</t>
  </si>
  <si>
    <t>D.I.Khan-Tank</t>
  </si>
  <si>
    <t>a. Tank to Khirgi</t>
  </si>
  <si>
    <t>Treated</t>
  </si>
  <si>
    <t>1.50 m</t>
  </si>
  <si>
    <t>b. D.I.Khan Tank i/c Tank bypass</t>
  </si>
  <si>
    <t>Giloti Hathala Kulachi Mastan section of Provnicial Highway S-8-A</t>
  </si>
  <si>
    <t>S-8-A</t>
  </si>
  <si>
    <t>poor</t>
  </si>
  <si>
    <t xml:space="preserve">Provincial Highway S-13  </t>
  </si>
  <si>
    <t>Kohat-Karak</t>
  </si>
  <si>
    <t>Karak - Sabirabad section</t>
  </si>
  <si>
    <t>S-13</t>
  </si>
  <si>
    <t>44"</t>
  </si>
  <si>
    <t>33"</t>
  </si>
  <si>
    <t>Sabirabad - Shakardara section</t>
  </si>
  <si>
    <t>Single</t>
  </si>
  <si>
    <t>Shakardara - Karapa Section</t>
  </si>
  <si>
    <t>2012 by OGDCL</t>
  </si>
  <si>
    <t>Amberi Killi to Daratang S-13-A</t>
  </si>
  <si>
    <t>Amberi killi to Ganderi Khattak</t>
  </si>
  <si>
    <t>S-13-A</t>
  </si>
  <si>
    <t xml:space="preserve">Not yet </t>
  </si>
  <si>
    <t>Ganderi Khattak to Abbasi Banda</t>
  </si>
  <si>
    <t>66"</t>
  </si>
  <si>
    <t>New</t>
  </si>
  <si>
    <t>-</t>
  </si>
  <si>
    <t>Not Yet</t>
  </si>
  <si>
    <t>Indus Highway to Kohat Cantt Section of Provincial Highway                 S-7</t>
  </si>
  <si>
    <t>S-7</t>
  </si>
  <si>
    <t>58~88</t>
  </si>
  <si>
    <t>7.3 dualized</t>
  </si>
  <si>
    <t>Dual</t>
  </si>
  <si>
    <t>Curb Stones</t>
  </si>
  <si>
    <t>Twin</t>
  </si>
  <si>
    <t>xDoube</t>
  </si>
  <si>
    <t>Kohat-Kacha Pakka-Hangu-Thal-Chapri</t>
  </si>
  <si>
    <t>AWC &amp;TST</t>
  </si>
  <si>
    <t>73m dualized upto hangu and 6 m single carriageway onwards</t>
  </si>
  <si>
    <t>Earhern</t>
  </si>
  <si>
    <t>2013 kohat -Kacha pakka      kacha pakka to hangu    (in progress)                 (Hangu onwards late 70's)</t>
  </si>
  <si>
    <t>kohat-hangu 4 lanes                   hangu onwards          2 lanes</t>
  </si>
  <si>
    <t>average</t>
  </si>
  <si>
    <t>Kohat-Hangu</t>
  </si>
  <si>
    <t>Kohat -Hangu (Dualized)
Hangu onwards (Single)</t>
  </si>
  <si>
    <t>Curbstones / NJB</t>
  </si>
  <si>
    <t>ROAD INVENTORY PKHA (EAST) ABBOTTABAD SECTION</t>
  </si>
  <si>
    <t>Road Names</t>
  </si>
  <si>
    <t>Pavement 
Type</t>
  </si>
  <si>
    <t>ROW (Right
 of Way)</t>
  </si>
  <si>
    <t xml:space="preserve"> B.T width (M)</t>
  </si>
  <si>
    <t>Shoulder width (L)</t>
  </si>
  <si>
    <t>Shoulder width (R)</t>
  </si>
  <si>
    <t>Road Length (KM)</t>
  </si>
  <si>
    <t>Year Built</t>
  </si>
  <si>
    <t>Pavement condition</t>
  </si>
  <si>
    <t>Traffic Load (low, Mid, High)</t>
  </si>
  <si>
    <t>Stategic Importance</t>
  </si>
  <si>
    <t>Approximate population adjoining/feeding population</t>
  </si>
  <si>
    <t>Condition of Culverts</t>
  </si>
  <si>
    <t>Length of Drains (Meter)</t>
  </si>
  <si>
    <t>Condition of Drains</t>
  </si>
  <si>
    <t>Trees along road side Y/N</t>
  </si>
  <si>
    <t>Political / Administrative Boundry</t>
  </si>
  <si>
    <t>Single/Double carrige way</t>
  </si>
  <si>
    <t>Median type e.g Crub stone Grossy Barrier etc</t>
  </si>
  <si>
    <t xml:space="preserve">Year of last repaired </t>
  </si>
  <si>
    <t>Type of last repair done</t>
  </si>
  <si>
    <t xml:space="preserve"> Road sign boards intact</t>
  </si>
  <si>
    <t>Start Point</t>
  </si>
  <si>
    <t>End Point</t>
  </si>
  <si>
    <t>Shah Maqsood-Lora-Ghoragali-Barrian-Nathigali-Abbottabad</t>
  </si>
  <si>
    <t>Abbottabad City Section</t>
  </si>
  <si>
    <t>S-5</t>
  </si>
  <si>
    <t>Flexible</t>
  </si>
  <si>
    <t>66-80'</t>
  </si>
  <si>
    <t>PCC</t>
  </si>
  <si>
    <t>3'-4.5</t>
  </si>
  <si>
    <t>3-4'.5</t>
  </si>
  <si>
    <t>Excellent</t>
  </si>
  <si>
    <t>High</t>
  </si>
  <si>
    <t>Y</t>
  </si>
  <si>
    <t xml:space="preserve"> 34° 9'20.49"N 73°13'9.48"E</t>
  </si>
  <si>
    <t xml:space="preserve"> 34° 9'2.55"N 73°16'2.42"E</t>
  </si>
  <si>
    <t>6,000 meters</t>
  </si>
  <si>
    <t>N</t>
  </si>
  <si>
    <t>Abtd</t>
  </si>
  <si>
    <t>Kerb Stone</t>
  </si>
  <si>
    <t>N/A</t>
  </si>
  <si>
    <t>BNA Section</t>
  </si>
  <si>
    <t>50'</t>
  </si>
  <si>
    <t>8.53-9.14</t>
  </si>
  <si>
    <t>PCC/Earthen</t>
  </si>
  <si>
    <t>1.5'-4.5</t>
  </si>
  <si>
    <t>1993-96</t>
  </si>
  <si>
    <t>Fair-Good</t>
  </si>
  <si>
    <t>High-Mid</t>
  </si>
  <si>
    <t xml:space="preserve"> 33°58'3.62"N 73°23'22.35"E</t>
  </si>
  <si>
    <t>30,000m</t>
  </si>
  <si>
    <t>None</t>
  </si>
  <si>
    <t>Overlay/ Shoulders/ Retaining St</t>
  </si>
  <si>
    <t>Ayubia Section</t>
  </si>
  <si>
    <t>S-5A</t>
  </si>
  <si>
    <t>30'</t>
  </si>
  <si>
    <t>3.65-4.57</t>
  </si>
  <si>
    <t>1.5'-3</t>
  </si>
  <si>
    <t>Low-Mid</t>
  </si>
  <si>
    <t xml:space="preserve"> 34° 0'56.06"N 73°23'31.95"E</t>
  </si>
  <si>
    <t xml:space="preserve"> 34° 1'16.27"N 73°25'19.58"E</t>
  </si>
  <si>
    <t>1500m</t>
  </si>
  <si>
    <t>Ruper-Ghora Gali Section</t>
  </si>
  <si>
    <t>44'</t>
  </si>
  <si>
    <t>3.65-5.48</t>
  </si>
  <si>
    <t>Earthen/PCC</t>
  </si>
  <si>
    <t>3'-6</t>
  </si>
  <si>
    <t>25km</t>
  </si>
  <si>
    <t>33°51'50.89"N 73°11'24.58"E</t>
  </si>
  <si>
    <t xml:space="preserve"> 33°53'3.47"N 73°19'42.40"E</t>
  </si>
  <si>
    <t>4000m</t>
  </si>
  <si>
    <t>Mansehra-Oghi-Darband-Chandoor Section</t>
  </si>
  <si>
    <t>Masnehra-Oghi</t>
  </si>
  <si>
    <t>S-12</t>
  </si>
  <si>
    <t>44'-60</t>
  </si>
  <si>
    <t>7.31-9.14</t>
  </si>
  <si>
    <t>2008-9</t>
  </si>
  <si>
    <t>Mid-High</t>
  </si>
  <si>
    <t xml:space="preserve"> 34°22'0.91"N 73°12'47.07"E</t>
  </si>
  <si>
    <t xml:space="preserve"> 34°29'56.81"N 73° 1'3.06"E</t>
  </si>
  <si>
    <t>5000m</t>
  </si>
  <si>
    <t>Man</t>
  </si>
  <si>
    <t xml:space="preserve">Oghi Darband </t>
  </si>
  <si>
    <t>28'-30</t>
  </si>
  <si>
    <t xml:space="preserve"> 34°22'0.47"N 72°52'4.93"E</t>
  </si>
  <si>
    <t>20,000m</t>
  </si>
  <si>
    <t>Overlay</t>
  </si>
  <si>
    <t>Darband Chandoor</t>
  </si>
  <si>
    <t>Low</t>
  </si>
  <si>
    <t xml:space="preserve"> 34°16'8.30"N 72°54'47.82"E</t>
  </si>
  <si>
    <t>Haripur - Chapper - Chandoor Section</t>
  </si>
  <si>
    <t xml:space="preserve">Haripur to Beer </t>
  </si>
  <si>
    <t>56'-88</t>
  </si>
  <si>
    <t>2011-12</t>
  </si>
  <si>
    <t xml:space="preserve"> 34°00'34.47"N 72°56'03.16"E</t>
  </si>
  <si>
    <t xml:space="preserve"> 34°09'28.92"N 72°57'13.35"E</t>
  </si>
  <si>
    <t>4500m</t>
  </si>
  <si>
    <t>Hrp</t>
  </si>
  <si>
    <t>Beer to Chandoor</t>
  </si>
  <si>
    <t>66-88'</t>
  </si>
  <si>
    <t>Earthen</t>
  </si>
  <si>
    <t>3-6'</t>
  </si>
  <si>
    <t>1986-87</t>
  </si>
  <si>
    <t xml:space="preserve"> 
34°16'8.30"N 72°50'53.98"E</t>
  </si>
  <si>
    <t>Nil</t>
  </si>
  <si>
    <t xml:space="preserve">
Hrp
</t>
  </si>
  <si>
    <t>Maqsood Lora - Ghora Galli - Rupper Section</t>
  </si>
  <si>
    <t>Maqsood Chowk to Rupper bridge</t>
  </si>
  <si>
    <t>1974-75</t>
  </si>
  <si>
    <t xml:space="preserve"> 33.59'28.92"N 73°02'53.26"E</t>
  </si>
  <si>
    <t xml:space="preserve"> 33.51'50.89"N 73°11'24.58"E</t>
  </si>
  <si>
    <t>2000m</t>
  </si>
  <si>
    <t>Hrp
Abtd</t>
  </si>
  <si>
    <t>Removal of Land Slide / Retaining St</t>
  </si>
  <si>
    <t>Ghazi - Serikot - Panian Road</t>
  </si>
  <si>
    <t>Ghazi - Serikot</t>
  </si>
  <si>
    <t>S-I</t>
  </si>
  <si>
    <t>44-110'</t>
  </si>
  <si>
    <t>6'-8</t>
  </si>
  <si>
    <t>2012-13</t>
  </si>
  <si>
    <t xml:space="preserve"> 33.58'29.70"N 72.51'39.20"E</t>
  </si>
  <si>
    <t xml:space="preserve"> 
34.01'29.12"N 72.40'59.72"E</t>
  </si>
  <si>
    <t>8000m</t>
  </si>
  <si>
    <t>Removal of Land Slide / Retaining St
resurfacing</t>
  </si>
  <si>
    <t>Serikot Bypass Road</t>
  </si>
  <si>
    <t>S-I D</t>
  </si>
  <si>
    <t>4'-8</t>
  </si>
  <si>
    <t>2002-03</t>
  </si>
  <si>
    <t xml:space="preserve"> 34.00'58.20"N 72.49'09.04"E</t>
  </si>
  <si>
    <t xml:space="preserve"> 
34.02'21.91"N 72.46'29.57"E</t>
  </si>
  <si>
    <t>800m</t>
  </si>
  <si>
    <t>Haripur - Hattar - Taxila Road</t>
  </si>
  <si>
    <t>6.70-7.3</t>
  </si>
  <si>
    <t xml:space="preserve"> 33.59'22.03"N 72.54'51.64"E</t>
  </si>
  <si>
    <t xml:space="preserve"> 
33.47'04.33"N 72.49'04.33"E</t>
  </si>
  <si>
    <t>3000m</t>
  </si>
  <si>
    <t>P.C.C Drain
re-surfacing Bridge repairing</t>
  </si>
  <si>
    <t>Sarai Saleh Serian Road</t>
  </si>
  <si>
    <t>Sarai Saleh Rehana</t>
  </si>
  <si>
    <t>S-5-B</t>
  </si>
  <si>
    <t>4'-6</t>
  </si>
  <si>
    <t xml:space="preserve"> 33.59'08.54"N 72.58'59.6"E</t>
  </si>
  <si>
    <t xml:space="preserve"> 
33.57'56.26"N 73.04'26.03"E</t>
  </si>
  <si>
    <t>P.C.C Shoulder/ Retaining St / Lane Marking</t>
  </si>
  <si>
    <t>Rehana - Noordi - Mang Road</t>
  </si>
  <si>
    <t>Rehana - Noordi Road</t>
  </si>
  <si>
    <t>S-5-E</t>
  </si>
  <si>
    <t>3.65-5.48'</t>
  </si>
  <si>
    <t>2017-18</t>
  </si>
  <si>
    <t xml:space="preserve"> 33.56'42.30"N 73.011'41.20"E</t>
  </si>
  <si>
    <t xml:space="preserve"> 
33.54'22.01"N 72.57'57.88"E</t>
  </si>
  <si>
    <t>700m</t>
  </si>
  <si>
    <t>Noordi - Mang Road</t>
  </si>
  <si>
    <t xml:space="preserve"> 
33.54'10.62"N 72.55'04.18"E</t>
  </si>
  <si>
    <t>Tarnawa - Kohala Bala Road</t>
  </si>
  <si>
    <t>S-5-D</t>
  </si>
  <si>
    <t>1997-98</t>
  </si>
  <si>
    <t xml:space="preserve"> 33.47'25.95"N 72.54'16.18"E</t>
  </si>
  <si>
    <t xml:space="preserve"> 
33.52'22.45"N 73.10'44.81"E</t>
  </si>
  <si>
    <t>Kohala - Pir Sohawa - Islamabad Road</t>
  </si>
  <si>
    <t>Kohala - Pir Sohawa - Islamabad</t>
  </si>
  <si>
    <t>S-5-C</t>
  </si>
  <si>
    <t>2'-3'</t>
  </si>
  <si>
    <t>Medium</t>
  </si>
  <si>
    <t>Road Inventory PKHA North Division</t>
  </si>
  <si>
    <t>S.#</t>
  </si>
  <si>
    <t>Name of Road</t>
  </si>
  <si>
    <t>Highway No.</t>
  </si>
  <si>
    <t>Paveent Type</t>
  </si>
  <si>
    <t>Right of Way (M)</t>
  </si>
  <si>
    <t>B.T Width</t>
  </si>
  <si>
    <t>Shoulder type</t>
  </si>
  <si>
    <t>Road Length (in KM)</t>
  </si>
  <si>
    <t xml:space="preserve">Pavement Condition </t>
  </si>
  <si>
    <t xml:space="preserve"> No of Lane</t>
  </si>
  <si>
    <t>Traffic Load (Low,Mid,High)</t>
  </si>
  <si>
    <t>Strategic Importance</t>
  </si>
  <si>
    <t>Approximate Population adjoining / feeding population</t>
  </si>
  <si>
    <t>GPS coordinates</t>
  </si>
  <si>
    <t>Length of drain (meter)</t>
  </si>
  <si>
    <t>Condition of drain</t>
  </si>
  <si>
    <t>Trees along the road  side (Y/N)</t>
  </si>
  <si>
    <t>Political / Administrative Boundary</t>
  </si>
  <si>
    <t>Carriageway (single/double)</t>
  </si>
  <si>
    <t>Median Type  e.g curb stone, Grossy Barrier etc.</t>
  </si>
  <si>
    <t>Year of Last repaired</t>
  </si>
  <si>
    <t>Road sign baords intacts</t>
  </si>
  <si>
    <t>No of Bridges</t>
  </si>
  <si>
    <t>No of Culverts</t>
  </si>
  <si>
    <t>Total road Width</t>
  </si>
  <si>
    <t>Width of Shoulder</t>
  </si>
  <si>
    <t>Total No of Lane</t>
  </si>
  <si>
    <t>Width of Carriageway.</t>
  </si>
  <si>
    <t>Thickness of Sub Base ()</t>
  </si>
  <si>
    <t>Thickness of Water Bound  Base Course (C)</t>
  </si>
  <si>
    <t>Iages (send to Drct  I.T through eail.</t>
  </si>
  <si>
    <t>Road Condition / status</t>
  </si>
  <si>
    <t>S. Point</t>
  </si>
  <si>
    <t>E. Point</t>
  </si>
  <si>
    <t>Chakdara Shamozai Kabal Kanju Matta Bagh Dheri Road. S-3-B</t>
  </si>
  <si>
    <t>S-3-B</t>
  </si>
  <si>
    <t>Asphalt</t>
  </si>
  <si>
    <t>88 Km</t>
  </si>
  <si>
    <t>2012-16</t>
  </si>
  <si>
    <t>Med</t>
  </si>
  <si>
    <t>Tourist Attrction</t>
  </si>
  <si>
    <t>0.8 M (approx)</t>
  </si>
  <si>
    <t>34°39'46.5"N 72°01'51.2"E</t>
  </si>
  <si>
    <t>35°08'44.4"N 72°32'10.6"E</t>
  </si>
  <si>
    <t>17 Km</t>
  </si>
  <si>
    <t>Not good</t>
  </si>
  <si>
    <t>NO</t>
  </si>
  <si>
    <t>Available</t>
  </si>
  <si>
    <t>NA</t>
  </si>
  <si>
    <t>DST / Shoulder/ drain</t>
  </si>
  <si>
    <t>Avlble:</t>
  </si>
  <si>
    <t>A1</t>
  </si>
  <si>
    <t>1  Each Side</t>
  </si>
  <si>
    <t>10-20 c</t>
  </si>
  <si>
    <t>10-15 c</t>
  </si>
  <si>
    <t>already sent</t>
  </si>
  <si>
    <t>Manglawar to Malamjaba Road S-15</t>
  </si>
  <si>
    <t>S-15</t>
  </si>
  <si>
    <t>PCC/Asphalt</t>
  </si>
  <si>
    <t>35km</t>
  </si>
  <si>
    <t>Under Constr</t>
  </si>
  <si>
    <t>0.2M</t>
  </si>
  <si>
    <t>In Prog</t>
  </si>
  <si>
    <t>In Progres</t>
  </si>
  <si>
    <t>20Cm</t>
  </si>
  <si>
    <t>25cm</t>
  </si>
  <si>
    <t>under construction</t>
  </si>
  <si>
    <t>Batkhela Totakan Qulangi Agra Kot Dargai Road (s-3)</t>
  </si>
  <si>
    <t>S-3</t>
  </si>
  <si>
    <t>Asphalt / TST/ DST</t>
  </si>
  <si>
    <t>10-13 M</t>
  </si>
  <si>
    <t>4.87 - 7.30</t>
  </si>
  <si>
    <t xml:space="preserve">0.6-1.5 </t>
  </si>
  <si>
    <t>0.6-1.5</t>
  </si>
  <si>
    <t>90 Km</t>
  </si>
  <si>
    <t>Km 1-22 (2013)</t>
  </si>
  <si>
    <t>Connect upper District of malakand to lower.</t>
  </si>
  <si>
    <t>0.2 M</t>
  </si>
  <si>
    <t>15 Km</t>
  </si>
  <si>
    <t>PCC/            shoulder/ drain / R.wall / Asphalt etc</t>
  </si>
  <si>
    <t>Required</t>
  </si>
  <si>
    <t xml:space="preserve">4.90 -7.30 </t>
  </si>
  <si>
    <t xml:space="preserve">4.90 to 7.3 </t>
  </si>
  <si>
    <t>1-22 good                        k 23-90 very bad</t>
  </si>
  <si>
    <t>Buner</t>
  </si>
  <si>
    <t>Rustam Ambela Daggar Karakar Barikot Road (S-10)</t>
  </si>
  <si>
    <t>Km 36-46</t>
  </si>
  <si>
    <t>S-10</t>
  </si>
  <si>
    <t xml:space="preserve">Asphalt </t>
  </si>
  <si>
    <t>Pcc / Earthen</t>
  </si>
  <si>
    <t>2013-15</t>
  </si>
  <si>
    <t>connects mardan to buner</t>
  </si>
  <si>
    <t>0.8 M</t>
  </si>
  <si>
    <t>9 km</t>
  </si>
  <si>
    <t>availble:</t>
  </si>
  <si>
    <t>B</t>
  </si>
  <si>
    <t xml:space="preserve">6.1-7.30 </t>
  </si>
  <si>
    <t>15-20 c</t>
  </si>
  <si>
    <t>20-25 c</t>
  </si>
  <si>
    <t>Already sent</t>
  </si>
  <si>
    <t>Km 46-102</t>
  </si>
  <si>
    <t>Asphalt / DST</t>
  </si>
  <si>
    <t>2005-06</t>
  </si>
  <si>
    <t>connects swat to buner</t>
  </si>
  <si>
    <t>0.6 M</t>
  </si>
  <si>
    <t>Fair/ not good</t>
  </si>
  <si>
    <t>6 km</t>
  </si>
  <si>
    <t>2017-18 paretiallly</t>
  </si>
  <si>
    <t>Drain /shoulder DST etc#</t>
  </si>
  <si>
    <t>Swari Dewana Baba Battara Sirqila Chowga Puran Road.</t>
  </si>
  <si>
    <t>Swari to Dewana Baba Km 01-11</t>
  </si>
  <si>
    <t>S-10-A</t>
  </si>
  <si>
    <t>connect buner to shangla</t>
  </si>
  <si>
    <t>0.3 M</t>
  </si>
  <si>
    <t>3.5 Km</t>
  </si>
  <si>
    <t>Availble:</t>
  </si>
  <si>
    <t>2016-17</t>
  </si>
  <si>
    <t>Drain /shoulder DST etc</t>
  </si>
  <si>
    <t>Dewana Baba to battara Km 11-25</t>
  </si>
  <si>
    <t>PCC/ Earthen</t>
  </si>
  <si>
    <t>Mid</t>
  </si>
  <si>
    <t>3 Km</t>
  </si>
  <si>
    <t>Battara toi Tangora Km 25-30</t>
  </si>
  <si>
    <t>2.5 Km</t>
  </si>
  <si>
    <t>Tangora to Sirqila Km 30-50</t>
  </si>
  <si>
    <t>In progress</t>
  </si>
  <si>
    <t>In prog</t>
  </si>
  <si>
    <t>in prog</t>
  </si>
  <si>
    <t>In Progress</t>
  </si>
  <si>
    <t>Sirqila to Alloch Km 50-70</t>
  </si>
  <si>
    <t>4 Km</t>
  </si>
  <si>
    <t>PCC/ Asphatl / shoulder / Drain</t>
  </si>
  <si>
    <t xml:space="preserve">5.5-6.1 </t>
  </si>
  <si>
    <t>District Dir Lower Roads</t>
  </si>
  <si>
    <t>Timergra Munda Road I/c Timergra by pass &amp; khazana By pass S-4</t>
  </si>
  <si>
    <t>0.8 million</t>
  </si>
  <si>
    <t>i) Timergra by pass</t>
  </si>
  <si>
    <t>S-4</t>
  </si>
  <si>
    <t>Bitmac/DST</t>
  </si>
  <si>
    <t>Dir L</t>
  </si>
  <si>
    <t>2015-16</t>
  </si>
  <si>
    <t>Surface/Drains</t>
  </si>
  <si>
    <t>ii) Khazana by pass</t>
  </si>
  <si>
    <t>2014-15</t>
  </si>
  <si>
    <t>Surface</t>
  </si>
  <si>
    <t>iii) Timergra Munda 1-19 Km</t>
  </si>
  <si>
    <t>Asphalt/DST/TST</t>
  </si>
  <si>
    <t>Bad</t>
  </si>
  <si>
    <t>Munda Samar Bagh Shahi Top S-4A</t>
  </si>
  <si>
    <t>S-4-A</t>
  </si>
  <si>
    <t>TST/Bitmac</t>
  </si>
  <si>
    <t>Timergra Balambat Maidan Kalpani Barawal Link road S-4B</t>
  </si>
  <si>
    <t xml:space="preserve">Connects two districts and Tourism </t>
  </si>
  <si>
    <t>1.2 m</t>
  </si>
  <si>
    <t>Section 1 (Km 1-7)</t>
  </si>
  <si>
    <t>S-4-B</t>
  </si>
  <si>
    <t>Section 2 (Km 7-14)</t>
  </si>
  <si>
    <t>7000 ( In Progress)</t>
  </si>
  <si>
    <t>Section 3 ( Km 14-20)</t>
  </si>
  <si>
    <t>Section 4 ( Km 20-29)</t>
  </si>
  <si>
    <t>Section 5 ( Km 29-52)</t>
  </si>
  <si>
    <t>Qulangi Bagh Bandagai Via Japan Bridge S-3A</t>
  </si>
  <si>
    <t>S-3-A</t>
  </si>
  <si>
    <t xml:space="preserve">connects two districts and Tourism </t>
  </si>
  <si>
    <t>0.3 m</t>
  </si>
  <si>
    <t>District Dir Upper Roads</t>
  </si>
  <si>
    <t>Construction of road from Dir Upper to Sheringle and Patrat ( Kohistan)</t>
  </si>
  <si>
    <t>S-16</t>
  </si>
  <si>
    <t>Awc</t>
  </si>
  <si>
    <t>Tourism</t>
  </si>
  <si>
    <t>0.8 m</t>
  </si>
  <si>
    <t>Dir U</t>
  </si>
  <si>
    <t>Chukiatan to barawal Road ( 17 Km) Section of S-4-A</t>
  </si>
  <si>
    <t>0.1 m</t>
  </si>
  <si>
    <t>Chukiatan to Barawal Shahi Road 25 km left over Section of S-4-A</t>
  </si>
  <si>
    <t>Earthen/PCC ( In Progress)</t>
  </si>
  <si>
    <t>1.1 m</t>
  </si>
  <si>
    <t xml:space="preserve">                      ROAD INVENTORY PKHA Centre Division</t>
  </si>
  <si>
    <t>S/No</t>
  </si>
  <si>
    <t>Pavement Type</t>
  </si>
  <si>
    <t>Row</t>
  </si>
  <si>
    <t>B.T width (M)</t>
  </si>
  <si>
    <t>Sholder Width (R)</t>
  </si>
  <si>
    <t>Road length (KM)</t>
  </si>
  <si>
    <t xml:space="preserve">Year Built </t>
  </si>
  <si>
    <t xml:space="preserve">Strategic Importance </t>
  </si>
  <si>
    <t>Condition of culverts</t>
  </si>
  <si>
    <t>Length of Drains (Meters)</t>
  </si>
  <si>
    <t xml:space="preserve">Condition of Drains </t>
  </si>
  <si>
    <t xml:space="preserve">Political    /Administriative Boundary </t>
  </si>
  <si>
    <t>Single/Double  carrige way</t>
  </si>
  <si>
    <t xml:space="preserve">Type of last repair done </t>
  </si>
  <si>
    <t xml:space="preserve">Road sign boards intact </t>
  </si>
  <si>
    <t xml:space="preserve">Start Point </t>
  </si>
  <si>
    <t xml:space="preserve">In Point </t>
  </si>
  <si>
    <t xml:space="preserve">   </t>
  </si>
  <si>
    <t>Peshawar Charsada Road</t>
  </si>
  <si>
    <t>S-1</t>
  </si>
  <si>
    <t>21.33 to    33.52</t>
  </si>
  <si>
    <t>9 km =10.95m                                                 20 km 7.30m</t>
  </si>
  <si>
    <t>9 km - PCC        20 km permeable</t>
  </si>
  <si>
    <t>1 to 3 meter</t>
  </si>
  <si>
    <t>Under Construction</t>
  </si>
  <si>
    <t>Fresh/Good</t>
  </si>
  <si>
    <t>Six/Four</t>
  </si>
  <si>
    <t>Very important</t>
  </si>
  <si>
    <t>34.23111         71.57137</t>
  </si>
  <si>
    <t>34.152680
71.746857</t>
  </si>
  <si>
    <t xml:space="preserve">Good </t>
  </si>
  <si>
    <t>Charsada/ Peshawar</t>
  </si>
  <si>
    <t>Pcc/Rcc barrier/Kerb stone</t>
  </si>
  <si>
    <t>Annual Maintinance</t>
  </si>
  <si>
    <t>Charsdda Mardan Road</t>
  </si>
  <si>
    <t>33.52M</t>
  </si>
  <si>
    <t>Permeable</t>
  </si>
  <si>
    <t>2 M</t>
  </si>
  <si>
    <t>Fresh</t>
  </si>
  <si>
    <t>four</t>
  </si>
  <si>
    <t>34.197857
72.025092</t>
  </si>
  <si>
    <t>Satisfactory</t>
  </si>
  <si>
    <t>Mardan/ Charsdda</t>
  </si>
  <si>
    <t>Mardan Swabi</t>
  </si>
  <si>
    <t>30m</t>
  </si>
  <si>
    <t xml:space="preserve">PCC </t>
  </si>
  <si>
    <t>2m</t>
  </si>
  <si>
    <t>1km</t>
  </si>
  <si>
    <t>Avg</t>
  </si>
  <si>
    <t>…..</t>
  </si>
  <si>
    <t>30 KM</t>
  </si>
  <si>
    <t xml:space="preserve">fair </t>
  </si>
  <si>
    <t>Mardan/ Sawabi</t>
  </si>
  <si>
    <t>Jersy Barrier</t>
  </si>
  <si>
    <t>23m</t>
  </si>
  <si>
    <t>3.2km</t>
  </si>
  <si>
    <t>Two</t>
  </si>
  <si>
    <t>33.5m</t>
  </si>
  <si>
    <t>22.80km</t>
  </si>
  <si>
    <t>2km</t>
  </si>
  <si>
    <t>17km</t>
  </si>
  <si>
    <t xml:space="preserve">Dual </t>
  </si>
  <si>
    <t>Swabi - Topi Road</t>
  </si>
  <si>
    <t>10Km</t>
  </si>
  <si>
    <t>Sawabi</t>
  </si>
  <si>
    <t>Baja Bypass Road</t>
  </si>
  <si>
    <t>1 Km</t>
  </si>
  <si>
    <t>Topi Bypass Road</t>
  </si>
  <si>
    <t>3Km</t>
  </si>
  <si>
    <t>Naguman Shabqadar Road</t>
  </si>
  <si>
    <t xml:space="preserve">S-1-A
</t>
  </si>
  <si>
    <t>7.3+7.3=14.6</t>
  </si>
  <si>
    <t>Treated (DST)</t>
  </si>
  <si>
    <t>2 Meter</t>
  </si>
  <si>
    <t>12.5 KM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</si>
  <si>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7'24.16"N, 71o36'33.90" E</t>
    </r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</si>
  <si>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1320.66"N, 71o3756.52" E</t>
    </r>
  </si>
  <si>
    <t>Re-construction</t>
  </si>
  <si>
    <t>12000 M</t>
  </si>
  <si>
    <t>fresh</t>
  </si>
  <si>
    <t>no</t>
  </si>
  <si>
    <t>Peshawar / Charsadda</t>
  </si>
  <si>
    <t>double</t>
  </si>
  <si>
    <t>PCC Barriar</t>
  </si>
  <si>
    <t>Shabqadar-Pir qala Section</t>
  </si>
  <si>
    <t>9 m</t>
  </si>
  <si>
    <t>5 km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</si>
  <si>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'1320.99"N,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33'54.93" E</t>
    </r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</si>
  <si>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12'00.47"N,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31'52.47" E</t>
    </r>
  </si>
  <si>
    <t>4000 meter  both sides</t>
  </si>
  <si>
    <t xml:space="preserve">good </t>
  </si>
  <si>
    <t>annual Maintinance</t>
  </si>
  <si>
    <t>Eastern By pass Mardan</t>
  </si>
  <si>
    <t>S-1-B</t>
  </si>
  <si>
    <t>2012/13</t>
  </si>
  <si>
    <t>72.026093 34.136299</t>
  </si>
  <si>
    <t>72.099381 34.218565</t>
  </si>
  <si>
    <t>N45 To Sawabi Mardan Road</t>
  </si>
  <si>
    <t>2018 /18</t>
  </si>
  <si>
    <t>Western Bypass Mardan</t>
  </si>
  <si>
    <t>7.3 m</t>
  </si>
  <si>
    <t>2012/14</t>
  </si>
  <si>
    <t>72.001777 34.232850</t>
  </si>
  <si>
    <t>Rashaki To Jandi Mardan</t>
  </si>
  <si>
    <t>2017 /18</t>
  </si>
  <si>
    <t>Adina - Yarhussain Road</t>
  </si>
  <si>
    <t>S-1-C</t>
  </si>
  <si>
    <t>15Km</t>
  </si>
  <si>
    <t>Peshawar to Pir Bala (S-4)</t>
  </si>
  <si>
    <t>17m</t>
  </si>
  <si>
    <t>PCC than Permeable</t>
  </si>
  <si>
    <t>1m</t>
  </si>
  <si>
    <t>7km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</si>
  <si>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00'50.03"N,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32'31.35" E</t>
    </r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</si>
  <si>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03'52.67"N,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30'27.09" E</t>
    </r>
  </si>
  <si>
    <t>7000 m both side</t>
  </si>
  <si>
    <t>Peshawar</t>
  </si>
  <si>
    <t>doube</t>
  </si>
  <si>
    <t>Curb stone</t>
  </si>
  <si>
    <t xml:space="preserve">PirBala to PirQala    (S-4) </t>
  </si>
  <si>
    <t>14m</t>
  </si>
  <si>
    <t>23km</t>
  </si>
  <si>
    <t>4 than 2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</si>
  <si>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11'58.77"N,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31'52.17" E</t>
    </r>
  </si>
  <si>
    <t xml:space="preserve">3000 m </t>
  </si>
  <si>
    <t>road studs</t>
  </si>
  <si>
    <t>Pir Qilla to Yakka Gund Section(S-4)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</si>
  <si>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13'40.71"N,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30'17.69" E</t>
    </r>
  </si>
  <si>
    <t>1000 meter</t>
  </si>
  <si>
    <t>Swabi - Jehangira Road</t>
  </si>
  <si>
    <t>S-6</t>
  </si>
  <si>
    <t>Four</t>
  </si>
  <si>
    <t>25Km</t>
  </si>
  <si>
    <t>Nizampur Kohat Road</t>
  </si>
  <si>
    <t>80 ft</t>
  </si>
  <si>
    <t>20 ft</t>
  </si>
  <si>
    <t>64 Km</t>
  </si>
  <si>
    <t>2 lanes</t>
  </si>
  <si>
    <t>30000 M</t>
  </si>
  <si>
    <t>Kohat/ Nowshera</t>
  </si>
  <si>
    <t>Nowshera Manki Nizampur Road</t>
  </si>
  <si>
    <t>S-6-A</t>
  </si>
  <si>
    <t>Flexible
Ragid</t>
  </si>
  <si>
    <t>11 m to
33.52 M</t>
  </si>
  <si>
    <t>7.30 /
6.10</t>
  </si>
  <si>
    <t>1 to 2</t>
  </si>
  <si>
    <t>36.64 km</t>
  </si>
  <si>
    <t>2012
2019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</si>
  <si>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0'17.1036"N, 71o58'57.4896" E</t>
    </r>
  </si>
  <si>
    <r>
      <rPr>
        <sz val="12"/>
        <rFont val="Calibri"/>
        <family val="2"/>
        <scheme val="minor"/>
      </rPr>
      <t>33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47'32.438"N, 72o2'13.358" E</t>
    </r>
  </si>
  <si>
    <t>17.260 KM</t>
  </si>
  <si>
    <t>annual Maintinance/Structure work</t>
  </si>
  <si>
    <t>S-9 (Nisatta Charsadda Umarzai)</t>
  </si>
  <si>
    <t>S-9</t>
  </si>
  <si>
    <t>23 m</t>
  </si>
  <si>
    <t>Important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</si>
  <si>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07'22.42"N,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47'04.94" E</t>
    </r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</si>
  <si>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11'21.57"N,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45'46.15" E</t>
    </r>
  </si>
  <si>
    <t>4000 m each side</t>
  </si>
  <si>
    <t>Charsada</t>
  </si>
  <si>
    <t>S-9 (Nisatta Nowshehra)</t>
  </si>
  <si>
    <t>23 km</t>
  </si>
  <si>
    <t>mid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</si>
  <si>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01'31.17"N,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59'51.28" E</t>
    </r>
  </si>
  <si>
    <t>8000 meter each side</t>
  </si>
  <si>
    <t>Charsada/Nowshera</t>
  </si>
  <si>
    <t>S-9 (Charsadda Tangi Road)</t>
  </si>
  <si>
    <t>26.8 m</t>
  </si>
  <si>
    <t>23.75 km</t>
  </si>
  <si>
    <r>
      <rPr>
        <sz val="12"/>
        <rFont val="Calibri"/>
        <family val="2"/>
        <scheme val="minor"/>
      </rPr>
      <t>34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18'21.57"N, 71</t>
    </r>
    <r>
      <rPr>
        <vertAlign val="superscript"/>
        <sz val="12"/>
        <rFont val="Calibri"/>
        <family val="2"/>
        <scheme val="minor"/>
      </rPr>
      <t>o</t>
    </r>
    <r>
      <rPr>
        <sz val="12"/>
        <rFont val="Calibri"/>
        <family val="2"/>
        <scheme val="minor"/>
      </rPr>
      <t>38'27.36" E</t>
    </r>
  </si>
  <si>
    <t>9500 meter each side</t>
  </si>
  <si>
    <t>Rajjar To Takht Bhai</t>
  </si>
  <si>
    <t>S-9-A</t>
  </si>
  <si>
    <t>18.28  to 13.281 M</t>
  </si>
  <si>
    <t>34.168335
71.755970</t>
  </si>
  <si>
    <t>34.273045
71.937376</t>
  </si>
  <si>
    <t>Charsdda To Takht Bhai Mardan</t>
  </si>
  <si>
    <t>Shehbaz Garhi - Rustam - Ambella Road</t>
  </si>
  <si>
    <t>Mardan/Sawabi</t>
  </si>
  <si>
    <t>1.5m</t>
  </si>
  <si>
    <t>Risalpur to Jehangira via Pir Sabaq with a link to Akora Khattak and link road to Toru Wali Interchange</t>
  </si>
  <si>
    <t>S-14</t>
  </si>
  <si>
    <t>20 Km</t>
  </si>
  <si>
    <t>Mardan/Nowshera</t>
  </si>
  <si>
    <t>Akora Khattak Link</t>
  </si>
  <si>
    <t>Pir Sabaq Link</t>
  </si>
  <si>
    <t>Toru Wali Interchange Link</t>
  </si>
  <si>
    <t>0.9m</t>
  </si>
  <si>
    <t>39.6m</t>
  </si>
  <si>
    <t>Name of Scheme</t>
  </si>
  <si>
    <t>ADP No</t>
  </si>
  <si>
    <t>Type of Bridges</t>
  </si>
  <si>
    <t>No. Span</t>
  </si>
  <si>
    <t>Length of Each Span</t>
  </si>
  <si>
    <t>Total Length</t>
  </si>
  <si>
    <t>Approach Length</t>
  </si>
  <si>
    <t>Total Width</t>
  </si>
  <si>
    <t>Carriage way</t>
  </si>
  <si>
    <t>Walk way (M)</t>
  </si>
  <si>
    <t>No. of Lane</t>
  </si>
  <si>
    <t>No. of Girders in each span</t>
  </si>
  <si>
    <t>Type of Girders</t>
  </si>
  <si>
    <t>Size of Girders</t>
  </si>
  <si>
    <t>Type of wires Tandons/HT wire</t>
  </si>
  <si>
    <t>Type &amp; No. of piers in each span</t>
  </si>
  <si>
    <t>Type of Abutment</t>
  </si>
  <si>
    <t>Transom beam (Simply supported / cantilever</t>
  </si>
  <si>
    <t>Size of Diaphragm (M)</t>
  </si>
  <si>
    <t>C/C distance b/w diaphragm (M)</t>
  </si>
  <si>
    <t xml:space="preserve">RD </t>
  </si>
  <si>
    <t>Bridge status / condition</t>
  </si>
  <si>
    <t>Images</t>
  </si>
  <si>
    <t>RCC</t>
  </si>
  <si>
    <t>Pre-Cast</t>
  </si>
  <si>
    <t>Simply 
supported</t>
  </si>
  <si>
    <t>2x0.23x1.8</t>
  </si>
  <si>
    <t>1+200</t>
  </si>
  <si>
    <t>5+465</t>
  </si>
  <si>
    <t>8+400</t>
  </si>
  <si>
    <t>7.00
10.00</t>
  </si>
  <si>
    <t>3.50
5.00</t>
  </si>
  <si>
    <t>10+150</t>
  </si>
  <si>
    <t>13+500</t>
  </si>
  <si>
    <t>22+700</t>
  </si>
  <si>
    <t>24+600</t>
  </si>
  <si>
    <t>34+675</t>
  </si>
  <si>
    <t>Arch</t>
  </si>
  <si>
    <t>Bricks</t>
  </si>
  <si>
    <t>39+640</t>
  </si>
  <si>
    <t>40+00</t>
  </si>
  <si>
    <t>2+285</t>
  </si>
  <si>
    <t>17+740</t>
  </si>
  <si>
    <t>1. Akora Khattak Link</t>
  </si>
  <si>
    <t>0+400</t>
  </si>
  <si>
    <t>2.Pir Sabaq Link</t>
  </si>
  <si>
    <t>0+100</t>
  </si>
  <si>
    <t>3. Toru Wali Interchange  Link</t>
  </si>
  <si>
    <t>0+700</t>
  </si>
  <si>
    <t>5+050</t>
  </si>
  <si>
    <t>14+180</t>
  </si>
  <si>
    <t>Contilever</t>
  </si>
  <si>
    <t>32+00</t>
  </si>
  <si>
    <t>2+500</t>
  </si>
  <si>
    <t>2+00</t>
  </si>
  <si>
    <t>Stone</t>
  </si>
  <si>
    <t>4+00</t>
  </si>
  <si>
    <t>Steel</t>
  </si>
  <si>
    <t>6+00</t>
  </si>
  <si>
    <t>15+00</t>
  </si>
  <si>
    <t>5+575</t>
  </si>
  <si>
    <t>14+525</t>
  </si>
  <si>
    <t xml:space="preserve"> 71.933760°</t>
  </si>
  <si>
    <t xml:space="preserve"> 34.274954°</t>
  </si>
  <si>
    <t>7+475</t>
  </si>
  <si>
    <t xml:space="preserve"> 71.881047°</t>
  </si>
  <si>
    <t>34.230962°</t>
  </si>
  <si>
    <t>11+775</t>
  </si>
  <si>
    <t xml:space="preserve"> 71.902822°</t>
  </si>
  <si>
    <t xml:space="preserve"> 34.238906°</t>
  </si>
  <si>
    <t>16+050</t>
  </si>
  <si>
    <t xml:space="preserve"> 71.920302°</t>
  </si>
  <si>
    <t>34.244323°</t>
  </si>
  <si>
    <t>17+900</t>
  </si>
  <si>
    <t xml:space="preserve"> 71.926574°</t>
  </si>
  <si>
    <t xml:space="preserve"> 34.255021°</t>
  </si>
  <si>
    <t>19+225</t>
  </si>
  <si>
    <t>21+825</t>
  </si>
  <si>
    <t>Mardan Charsadda road</t>
  </si>
  <si>
    <t>1+900</t>
  </si>
  <si>
    <t>3+800</t>
  </si>
  <si>
    <t>5+100</t>
  </si>
  <si>
    <t>9+600</t>
  </si>
  <si>
    <t>13+000</t>
  </si>
  <si>
    <t>15+400</t>
  </si>
  <si>
    <t>17+000</t>
  </si>
  <si>
    <t>21+900</t>
  </si>
  <si>
    <t>Western Bypass road Mardan</t>
  </si>
  <si>
    <t>0+875</t>
  </si>
  <si>
    <t>12+175</t>
  </si>
  <si>
    <t>16+300</t>
  </si>
  <si>
    <t>Eastern Bypass Road Mardan</t>
  </si>
  <si>
    <t>3+850</t>
  </si>
  <si>
    <t>10+515</t>
  </si>
  <si>
    <t>FlyOver</t>
  </si>
  <si>
    <t xml:space="preserve"> 72.024834°</t>
  </si>
  <si>
    <t xml:space="preserve"> 34.136569°</t>
  </si>
  <si>
    <t>Bacha khan Fly Over</t>
  </si>
  <si>
    <t xml:space="preserve"> 71.971025°</t>
  </si>
  <si>
    <t xml:space="preserve"> 34.193781°</t>
  </si>
  <si>
    <t>Abdul Wali Khan Fly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</si>
</sst>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"/>
    <numFmt numFmtId="165" formatCode="0.000"/>
    <numFmt numFmtId="166" formatCode="0.0000000"/>
    <numFmt numFmtId="167" formatCode="0.00000000000"/>
    <numFmt numFmtId="168" formatCode="0.0"/>
    <numFmt numFmtId="169" formatCode="m"/>
    <numFmt numFmtId="170" formatCode="0.00000"/>
    <numFmt numFmtId="171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gency FB"/>
      <family val="2"/>
    </font>
    <font>
      <sz val="10"/>
      <name val="Agency FB"/>
      <family val="2"/>
    </font>
    <font>
      <sz val="11"/>
      <color theme="1"/>
      <name val="Agency FB"/>
      <family val="2"/>
    </font>
    <font>
      <b/>
      <sz val="10"/>
      <name val="Arial"/>
      <family val="2"/>
    </font>
    <font>
      <b/>
      <sz val="9"/>
      <name val="Agency FB"/>
      <family val="2"/>
    </font>
    <font>
      <sz val="9"/>
      <color theme="1"/>
      <name val="Agency FB"/>
      <family val="2"/>
    </font>
    <font>
      <b/>
      <sz val="11"/>
      <name val="Arial"/>
      <family val="2"/>
    </font>
    <font>
      <sz val="12"/>
      <color theme="1"/>
      <name val="Times New Roman"/>
      <family val="1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</cellStyleXfs>
  <cellXfs count="144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71" fontId="11" fillId="0" borderId="0" xfId="2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3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2" fontId="0" fillId="3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Fill="1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12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/>
    </xf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17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9" fillId="0" borderId="0" xfId="2" applyBorder="1"/>
    <xf numFmtId="0" fontId="6" fillId="0" borderId="0" xfId="0" applyFont="1" applyBorder="1" applyAlignment="1">
      <alignment vertical="top"/>
    </xf>
    <xf numFmtId="171" fontId="11" fillId="0" borderId="0" xfId="2" applyNumberFormat="1" applyFont="1" applyBorder="1" applyAlignment="1">
      <alignment horizontal="center" vertical="center"/>
    </xf>
    <xf numFmtId="171" fontId="11" fillId="0" borderId="0" xfId="2" applyNumberFormat="1" applyFont="1" applyBorder="1" applyAlignment="1">
      <alignment horizontal="center" vertical="center" wrapText="1"/>
    </xf>
    <xf numFmtId="171" fontId="11" fillId="0" borderId="0" xfId="2" applyNumberFormat="1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top"/>
    </xf>
    <xf numFmtId="0" fontId="10" fillId="0" borderId="0" xfId="2" applyFont="1" applyBorder="1" applyAlignment="1">
      <alignment vertical="top"/>
    </xf>
    <xf numFmtId="0" fontId="11" fillId="0" borderId="0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/>
    </xf>
    <xf numFmtId="0" fontId="11" fillId="0" borderId="0" xfId="2" applyFont="1" applyBorder="1" applyAlignment="1">
      <alignment vertical="top" wrapText="1"/>
    </xf>
    <xf numFmtId="0" fontId="11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170" fontId="12" fillId="0" borderId="0" xfId="0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vertical="top"/>
    </xf>
    <xf numFmtId="0" fontId="11" fillId="0" borderId="0" xfId="3" applyFont="1" applyFill="1" applyBorder="1" applyAlignment="1">
      <alignment horizontal="center" vertical="center" wrapText="1"/>
    </xf>
    <xf numFmtId="0" fontId="9" fillId="0" borderId="0" xfId="2" applyFont="1" applyBorder="1" applyAlignment="1">
      <alignment vertical="justify"/>
    </xf>
    <xf numFmtId="0" fontId="16" fillId="0" borderId="0" xfId="2" applyFont="1" applyBorder="1" applyAlignment="1">
      <alignment vertical="justify"/>
    </xf>
    <xf numFmtId="0" fontId="11" fillId="0" borderId="0" xfId="3" applyFont="1" applyBorder="1" applyAlignment="1">
      <alignment horizontal="center" vertical="center" wrapText="1"/>
    </xf>
    <xf numFmtId="169" fontId="11" fillId="0" borderId="0" xfId="3" applyNumberFormat="1" applyFont="1" applyBorder="1" applyAlignment="1">
      <alignment horizontal="center" vertical="center" wrapText="1"/>
    </xf>
    <xf numFmtId="0" fontId="11" fillId="0" borderId="0" xfId="3" applyNumberFormat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168" fontId="11" fillId="0" borderId="0" xfId="3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2" applyFont="1" applyBorder="1" applyAlignment="1">
      <alignment vertical="justify"/>
    </xf>
    <xf numFmtId="0" fontId="13" fillId="0" borderId="0" xfId="2" applyFont="1" applyBorder="1" applyAlignment="1">
      <alignment vertical="justify"/>
    </xf>
    <xf numFmtId="0" fontId="14" fillId="0" borderId="0" xfId="3" applyFont="1" applyBorder="1" applyAlignment="1">
      <alignment vertical="justify"/>
    </xf>
    <xf numFmtId="0" fontId="13" fillId="0" borderId="0" xfId="3" applyFont="1" applyBorder="1" applyAlignment="1">
      <alignment vertical="justify"/>
    </xf>
    <xf numFmtId="0" fontId="11" fillId="0" borderId="0" xfId="3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2" applyNumberFormat="1" applyFont="1" applyBorder="1" applyAlignment="1">
      <alignment horizontal="center" vertical="center" wrapText="1"/>
    </xf>
    <xf numFmtId="168" fontId="11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top" wrapText="1"/>
    </xf>
    <xf numFmtId="0" fontId="9" fillId="0" borderId="0" xfId="2" applyFont="1" applyBorder="1" applyAlignment="1">
      <alignment horizontal="left" vertical="top" wrapText="1"/>
    </xf>
    <xf numFmtId="167" fontId="0" fillId="0" borderId="0" xfId="0" applyNumberFormat="1" applyBorder="1"/>
    <xf numFmtId="0" fontId="9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left" vertical="top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vertical="top" wrapText="1"/>
    </xf>
    <xf numFmtId="0" fontId="9" fillId="0" borderId="0" xfId="2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66" fontId="3" fillId="3" borderId="0" xfId="0" applyNumberFormat="1" applyFont="1" applyFill="1" applyBorder="1" applyAlignment="1">
      <alignment vertical="top"/>
    </xf>
    <xf numFmtId="165" fontId="0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7"/>
  <sheetViews>
    <sheetView workbookViewId="0">
      <selection sqref="A1:XFD1048576"/>
    </sheetView>
  </sheetViews>
  <sheetFormatPr defaultColWidth="10.7265625" defaultRowHeight="14.75" x14ac:dyDescent="0.75"/>
  <cols>
    <col min="1" max="1" width="4.86328125" style="31" bestFit="1" customWidth="1"/>
    <col min="2" max="2" width="16.26953125" style="20" bestFit="1" customWidth="1"/>
    <col min="3" max="3" width="10.54296875" style="20" bestFit="1" customWidth="1"/>
    <col min="4" max="4" width="16.7265625" style="20" bestFit="1" customWidth="1"/>
    <col min="5" max="5" width="16.1328125" style="24" bestFit="1" customWidth="1"/>
    <col min="6" max="6" width="18.26953125" style="20" bestFit="1" customWidth="1"/>
    <col min="7" max="7" width="21.40625" style="20" bestFit="1" customWidth="1"/>
    <col min="8" max="8" width="17.86328125" style="20" bestFit="1" customWidth="1"/>
    <col min="9" max="9" width="12" style="20" bestFit="1" customWidth="1"/>
    <col min="10" max="10" width="9.1328125" style="32" bestFit="1" customWidth="1"/>
    <col min="11" max="11" width="9.7265625" style="32" bestFit="1" customWidth="1"/>
    <col min="12" max="16384" width="10.7265625" style="20"/>
  </cols>
  <sheetData>
    <row r="1" spans="1:11" x14ac:dyDescent="0.75">
      <c r="A1" s="15" t="s">
        <v>27</v>
      </c>
      <c r="B1" s="16" t="s">
        <v>24</v>
      </c>
      <c r="C1" s="16" t="s">
        <v>25</v>
      </c>
      <c r="D1" s="17" t="s">
        <v>28</v>
      </c>
      <c r="E1" s="16" t="s">
        <v>29</v>
      </c>
      <c r="F1" s="16" t="s">
        <v>269</v>
      </c>
      <c r="G1" s="16" t="s">
        <v>31</v>
      </c>
      <c r="H1" s="16" t="s">
        <v>30</v>
      </c>
      <c r="I1" s="16" t="s">
        <v>32</v>
      </c>
      <c r="J1" s="18" t="s">
        <v>36</v>
      </c>
      <c r="K1" s="19" t="s">
        <v>37</v>
      </c>
    </row>
    <row r="2" spans="1:11" x14ac:dyDescent="0.75">
      <c r="A2" s="15">
        <v>1</v>
      </c>
      <c r="B2" s="17" t="s">
        <v>3</v>
      </c>
      <c r="C2" s="17" t="s">
        <v>26</v>
      </c>
      <c r="D2" s="16" t="s">
        <v>2</v>
      </c>
      <c r="E2" s="16" t="s">
        <v>273</v>
      </c>
      <c r="F2" s="17">
        <v>34.386029411764703</v>
      </c>
      <c r="G2" s="17" t="s">
        <v>33</v>
      </c>
      <c r="H2" s="17" t="s">
        <v>34</v>
      </c>
      <c r="I2" s="17" t="s">
        <v>35</v>
      </c>
      <c r="J2" s="18">
        <v>34.1508262806</v>
      </c>
      <c r="K2" s="18">
        <v>73.203626999999997</v>
      </c>
    </row>
    <row r="3" spans="1:11" x14ac:dyDescent="0.75">
      <c r="A3" s="15">
        <v>2</v>
      </c>
      <c r="B3" s="17" t="s">
        <v>3</v>
      </c>
      <c r="C3" s="17" t="s">
        <v>26</v>
      </c>
      <c r="D3" s="16" t="s">
        <v>4</v>
      </c>
      <c r="E3" s="16" t="s">
        <v>3</v>
      </c>
      <c r="F3" s="17">
        <v>36.584558823529413</v>
      </c>
      <c r="G3" s="17" t="s">
        <v>33</v>
      </c>
      <c r="H3" s="17" t="s">
        <v>34</v>
      </c>
      <c r="I3" s="17" t="s">
        <v>35</v>
      </c>
      <c r="J3" s="18">
        <v>34.1504523471</v>
      </c>
      <c r="K3" s="18">
        <v>73.203926199999998</v>
      </c>
    </row>
    <row r="4" spans="1:11" ht="44.25" x14ac:dyDescent="0.75">
      <c r="A4" s="15">
        <v>3</v>
      </c>
      <c r="B4" s="17" t="s">
        <v>3</v>
      </c>
      <c r="C4" s="17" t="s">
        <v>26</v>
      </c>
      <c r="D4" s="16" t="s">
        <v>8</v>
      </c>
      <c r="E4" s="16" t="s">
        <v>273</v>
      </c>
      <c r="F4" s="17">
        <v>40.496323529411768</v>
      </c>
      <c r="G4" s="17" t="s">
        <v>33</v>
      </c>
      <c r="H4" s="17" t="s">
        <v>34</v>
      </c>
      <c r="I4" s="17" t="s">
        <v>35</v>
      </c>
      <c r="J4" s="18">
        <v>34.1518363693</v>
      </c>
      <c r="K4" s="18">
        <v>73.205325799999997</v>
      </c>
    </row>
    <row r="5" spans="1:11" ht="44.25" x14ac:dyDescent="0.75">
      <c r="A5" s="15">
        <v>4</v>
      </c>
      <c r="B5" s="17" t="s">
        <v>3</v>
      </c>
      <c r="C5" s="17" t="s">
        <v>26</v>
      </c>
      <c r="D5" s="16" t="s">
        <v>23</v>
      </c>
      <c r="E5" s="16" t="s">
        <v>22</v>
      </c>
      <c r="F5" s="17">
        <v>30.716911764705884</v>
      </c>
      <c r="G5" s="17" t="s">
        <v>33</v>
      </c>
      <c r="H5" s="17" t="s">
        <v>34</v>
      </c>
      <c r="I5" s="17" t="s">
        <v>35</v>
      </c>
      <c r="J5" s="18">
        <v>34.152210309099999</v>
      </c>
      <c r="K5" s="18">
        <v>73.204695000000001</v>
      </c>
    </row>
    <row r="6" spans="1:11" ht="59" x14ac:dyDescent="0.75">
      <c r="A6" s="15">
        <v>5</v>
      </c>
      <c r="B6" s="17" t="s">
        <v>3</v>
      </c>
      <c r="C6" s="17" t="s">
        <v>26</v>
      </c>
      <c r="D6" s="16" t="s">
        <v>10</v>
      </c>
      <c r="E6" s="16" t="s">
        <v>273</v>
      </c>
      <c r="F6" s="17">
        <v>68.367647058823536</v>
      </c>
      <c r="G6" s="17" t="s">
        <v>33</v>
      </c>
      <c r="H6" s="17" t="s">
        <v>34</v>
      </c>
      <c r="I6" s="17" t="s">
        <v>35</v>
      </c>
      <c r="J6" s="18">
        <v>34.146001319900002</v>
      </c>
      <c r="K6" s="18">
        <v>73.220178300000001</v>
      </c>
    </row>
    <row r="7" spans="1:11" x14ac:dyDescent="0.75">
      <c r="A7" s="15">
        <v>6</v>
      </c>
      <c r="B7" s="17" t="s">
        <v>3</v>
      </c>
      <c r="C7" s="17" t="s">
        <v>26</v>
      </c>
      <c r="D7" s="16" t="s">
        <v>0</v>
      </c>
      <c r="E7" s="16" t="s">
        <v>22</v>
      </c>
      <c r="F7" s="17">
        <v>17.183823529411764</v>
      </c>
      <c r="G7" s="17" t="s">
        <v>33</v>
      </c>
      <c r="H7" s="17" t="s">
        <v>34</v>
      </c>
      <c r="I7" s="17" t="s">
        <v>35</v>
      </c>
      <c r="J7" s="18">
        <v>34.144033483699999</v>
      </c>
      <c r="K7" s="18">
        <v>73.208515899999995</v>
      </c>
    </row>
    <row r="8" spans="1:11" ht="29.5" x14ac:dyDescent="0.75">
      <c r="A8" s="15">
        <v>7</v>
      </c>
      <c r="B8" s="17" t="s">
        <v>3</v>
      </c>
      <c r="C8" s="17" t="s">
        <v>26</v>
      </c>
      <c r="D8" s="16" t="s">
        <v>1</v>
      </c>
      <c r="E8" s="16" t="s">
        <v>22</v>
      </c>
      <c r="F8" s="17">
        <v>24.533088235294116</v>
      </c>
      <c r="G8" s="17" t="s">
        <v>33</v>
      </c>
      <c r="H8" s="17" t="s">
        <v>34</v>
      </c>
      <c r="I8" s="17" t="s">
        <v>35</v>
      </c>
      <c r="J8" s="18">
        <v>34.1444982979</v>
      </c>
      <c r="K8" s="18">
        <v>73.207922999999994</v>
      </c>
    </row>
    <row r="9" spans="1:11" x14ac:dyDescent="0.75">
      <c r="A9" s="15">
        <v>8</v>
      </c>
      <c r="B9" s="17" t="s">
        <v>3</v>
      </c>
      <c r="C9" s="17" t="s">
        <v>26</v>
      </c>
      <c r="D9" s="16" t="s">
        <v>5</v>
      </c>
      <c r="E9" s="16" t="s">
        <v>22</v>
      </c>
      <c r="F9" s="17">
        <v>2.7132352941176472</v>
      </c>
      <c r="G9" s="17" t="s">
        <v>33</v>
      </c>
      <c r="H9" s="17" t="s">
        <v>34</v>
      </c>
      <c r="I9" s="17" t="s">
        <v>35</v>
      </c>
      <c r="J9" s="18">
        <v>34.142967229200003</v>
      </c>
      <c r="K9" s="18">
        <v>73.210799499999993</v>
      </c>
    </row>
    <row r="10" spans="1:11" x14ac:dyDescent="0.75">
      <c r="A10" s="15">
        <v>9</v>
      </c>
      <c r="B10" s="17" t="s">
        <v>3</v>
      </c>
      <c r="C10" s="17" t="s">
        <v>26</v>
      </c>
      <c r="D10" s="16" t="s">
        <v>6</v>
      </c>
      <c r="E10" s="16" t="s">
        <v>22</v>
      </c>
      <c r="F10" s="17">
        <v>21.488970588235293</v>
      </c>
      <c r="G10" s="17" t="s">
        <v>33</v>
      </c>
      <c r="H10" s="17" t="s">
        <v>34</v>
      </c>
      <c r="I10" s="17" t="s">
        <v>35</v>
      </c>
      <c r="J10" s="18">
        <v>34.1428813263</v>
      </c>
      <c r="K10" s="18">
        <v>73.211132500000005</v>
      </c>
    </row>
    <row r="11" spans="1:11" x14ac:dyDescent="0.75">
      <c r="A11" s="15">
        <v>10</v>
      </c>
      <c r="B11" s="17" t="s">
        <v>3</v>
      </c>
      <c r="C11" s="17" t="s">
        <v>26</v>
      </c>
      <c r="D11" s="16" t="s">
        <v>7</v>
      </c>
      <c r="E11" s="16" t="s">
        <v>22</v>
      </c>
      <c r="F11" s="17">
        <v>22.202205882352942</v>
      </c>
      <c r="G11" s="17" t="s">
        <v>33</v>
      </c>
      <c r="H11" s="17" t="s">
        <v>34</v>
      </c>
      <c r="I11" s="17" t="s">
        <v>35</v>
      </c>
      <c r="J11" s="18">
        <v>34.143160922100002</v>
      </c>
      <c r="K11" s="18">
        <v>73.211472799999996</v>
      </c>
    </row>
    <row r="12" spans="1:11" x14ac:dyDescent="0.75">
      <c r="A12" s="15">
        <v>11</v>
      </c>
      <c r="B12" s="17" t="s">
        <v>3</v>
      </c>
      <c r="C12" s="17" t="s">
        <v>26</v>
      </c>
      <c r="D12" s="16" t="s">
        <v>12</v>
      </c>
      <c r="E12" s="16" t="s">
        <v>22</v>
      </c>
      <c r="F12" s="17">
        <v>39.692095588235297</v>
      </c>
      <c r="G12" s="17" t="s">
        <v>33</v>
      </c>
      <c r="H12" s="17" t="s">
        <v>34</v>
      </c>
      <c r="I12" s="17" t="s">
        <v>35</v>
      </c>
      <c r="J12" s="18">
        <v>34.174338499999998</v>
      </c>
      <c r="K12" s="18">
        <v>73.222386099999994</v>
      </c>
    </row>
    <row r="13" spans="1:11" x14ac:dyDescent="0.75">
      <c r="A13" s="15">
        <v>12</v>
      </c>
      <c r="B13" s="17" t="s">
        <v>3</v>
      </c>
      <c r="C13" s="17" t="s">
        <v>26</v>
      </c>
      <c r="D13" s="16" t="s">
        <v>13</v>
      </c>
      <c r="E13" s="16" t="s">
        <v>22</v>
      </c>
      <c r="F13" s="17">
        <v>7.0588235294117645</v>
      </c>
      <c r="G13" s="17" t="s">
        <v>33</v>
      </c>
      <c r="H13" s="17" t="s">
        <v>34</v>
      </c>
      <c r="I13" s="17" t="s">
        <v>35</v>
      </c>
      <c r="J13" s="18">
        <v>34.174336951599997</v>
      </c>
      <c r="K13" s="18">
        <v>73.222845199999995</v>
      </c>
    </row>
    <row r="14" spans="1:11" x14ac:dyDescent="0.75">
      <c r="A14" s="15">
        <v>13</v>
      </c>
      <c r="B14" s="17" t="s">
        <v>3</v>
      </c>
      <c r="C14" s="17" t="s">
        <v>26</v>
      </c>
      <c r="D14" s="16" t="s">
        <v>14</v>
      </c>
      <c r="E14" s="16" t="s">
        <v>22</v>
      </c>
      <c r="F14" s="17">
        <v>4.0147058823529411</v>
      </c>
      <c r="G14" s="17" t="s">
        <v>33</v>
      </c>
      <c r="H14" s="17" t="s">
        <v>34</v>
      </c>
      <c r="I14" s="17" t="s">
        <v>35</v>
      </c>
      <c r="J14" s="18">
        <v>34.1744485392</v>
      </c>
      <c r="K14" s="18">
        <v>73.222921700000001</v>
      </c>
    </row>
    <row r="15" spans="1:11" x14ac:dyDescent="0.75">
      <c r="A15" s="15">
        <v>14</v>
      </c>
      <c r="B15" s="17" t="s">
        <v>3</v>
      </c>
      <c r="C15" s="17" t="s">
        <v>26</v>
      </c>
      <c r="D15" s="16" t="s">
        <v>15</v>
      </c>
      <c r="E15" s="16" t="s">
        <v>22</v>
      </c>
      <c r="F15" s="17">
        <v>9.882352941176471</v>
      </c>
      <c r="G15" s="17" t="s">
        <v>33</v>
      </c>
      <c r="H15" s="17" t="s">
        <v>34</v>
      </c>
      <c r="I15" s="17" t="s">
        <v>35</v>
      </c>
      <c r="J15" s="18">
        <v>34.151158334000002</v>
      </c>
      <c r="K15" s="18">
        <v>73.208116599999997</v>
      </c>
    </row>
    <row r="16" spans="1:11" x14ac:dyDescent="0.75">
      <c r="A16" s="15">
        <v>15</v>
      </c>
      <c r="B16" s="17" t="s">
        <v>3</v>
      </c>
      <c r="C16" s="17" t="s">
        <v>26</v>
      </c>
      <c r="D16" s="16" t="s">
        <v>9</v>
      </c>
      <c r="E16" s="16" t="s">
        <v>22</v>
      </c>
      <c r="F16" s="17">
        <v>2.7132352941176472</v>
      </c>
      <c r="G16" s="17" t="s">
        <v>33</v>
      </c>
      <c r="H16" s="17" t="s">
        <v>34</v>
      </c>
      <c r="I16" s="17" t="s">
        <v>35</v>
      </c>
      <c r="J16" s="18">
        <v>34.145575999999998</v>
      </c>
      <c r="K16" s="18">
        <v>73.208023900000001</v>
      </c>
    </row>
    <row r="17" spans="1:11" x14ac:dyDescent="0.75">
      <c r="A17" s="15">
        <v>16</v>
      </c>
      <c r="B17" s="17" t="s">
        <v>3</v>
      </c>
      <c r="C17" s="17" t="s">
        <v>26</v>
      </c>
      <c r="D17" s="16" t="s">
        <v>16</v>
      </c>
      <c r="E17" s="16" t="s">
        <v>22</v>
      </c>
      <c r="F17" s="17">
        <v>2.7132352941176472</v>
      </c>
      <c r="G17" s="17" t="s">
        <v>33</v>
      </c>
      <c r="H17" s="17" t="s">
        <v>34</v>
      </c>
      <c r="I17" s="17" t="s">
        <v>35</v>
      </c>
      <c r="J17" s="18">
        <v>34.145781655100002</v>
      </c>
      <c r="K17" s="18">
        <v>73.208317399999999</v>
      </c>
    </row>
    <row r="18" spans="1:11" x14ac:dyDescent="0.75">
      <c r="A18" s="15">
        <v>17</v>
      </c>
      <c r="B18" s="17" t="s">
        <v>3</v>
      </c>
      <c r="C18" s="17" t="s">
        <v>26</v>
      </c>
      <c r="D18" s="16" t="s">
        <v>9</v>
      </c>
      <c r="E18" s="16" t="s">
        <v>22</v>
      </c>
      <c r="F18" s="17">
        <v>2.25</v>
      </c>
      <c r="G18" s="17" t="s">
        <v>33</v>
      </c>
      <c r="H18" s="17" t="s">
        <v>34</v>
      </c>
      <c r="I18" s="17" t="s">
        <v>35</v>
      </c>
      <c r="J18" s="18">
        <v>34.145565968500001</v>
      </c>
      <c r="K18" s="18">
        <v>73.209835200000001</v>
      </c>
    </row>
    <row r="19" spans="1:11" x14ac:dyDescent="0.75">
      <c r="A19" s="15">
        <v>18</v>
      </c>
      <c r="B19" s="17" t="s">
        <v>3</v>
      </c>
      <c r="C19" s="17" t="s">
        <v>26</v>
      </c>
      <c r="D19" s="16" t="s">
        <v>16</v>
      </c>
      <c r="E19" s="16" t="s">
        <v>22</v>
      </c>
      <c r="F19" s="17">
        <v>3.8897058823529411</v>
      </c>
      <c r="G19" s="17" t="s">
        <v>33</v>
      </c>
      <c r="H19" s="17" t="s">
        <v>34</v>
      </c>
      <c r="I19" s="17" t="s">
        <v>35</v>
      </c>
      <c r="J19" s="18">
        <v>34.145468791299997</v>
      </c>
      <c r="K19" s="18">
        <v>73.209677400000004</v>
      </c>
    </row>
    <row r="20" spans="1:11" ht="29.5" x14ac:dyDescent="0.75">
      <c r="A20" s="15">
        <v>19</v>
      </c>
      <c r="B20" s="17" t="s">
        <v>3</v>
      </c>
      <c r="C20" s="17" t="s">
        <v>26</v>
      </c>
      <c r="D20" s="16" t="s">
        <v>17</v>
      </c>
      <c r="E20" s="16" t="s">
        <v>22</v>
      </c>
      <c r="F20" s="17">
        <v>1.6176470588235294</v>
      </c>
      <c r="G20" s="17" t="s">
        <v>33</v>
      </c>
      <c r="H20" s="17" t="s">
        <v>34</v>
      </c>
      <c r="I20" s="17" t="s">
        <v>35</v>
      </c>
      <c r="J20" s="18">
        <v>34.145487026799998</v>
      </c>
      <c r="K20" s="18">
        <v>73.209405899999993</v>
      </c>
    </row>
    <row r="21" spans="1:11" x14ac:dyDescent="0.75">
      <c r="A21" s="15">
        <v>20</v>
      </c>
      <c r="B21" s="17" t="s">
        <v>3</v>
      </c>
      <c r="C21" s="17" t="s">
        <v>26</v>
      </c>
      <c r="D21" s="16" t="s">
        <v>16</v>
      </c>
      <c r="E21" s="16" t="s">
        <v>22</v>
      </c>
      <c r="F21" s="17">
        <v>3.8014705882352939</v>
      </c>
      <c r="G21" s="17" t="s">
        <v>33</v>
      </c>
      <c r="H21" s="17" t="s">
        <v>34</v>
      </c>
      <c r="I21" s="17" t="s">
        <v>35</v>
      </c>
      <c r="J21" s="18">
        <v>34.145576627700002</v>
      </c>
      <c r="K21" s="18">
        <v>73.209231599999995</v>
      </c>
    </row>
    <row r="22" spans="1:11" ht="29.5" x14ac:dyDescent="0.75">
      <c r="A22" s="15">
        <v>21</v>
      </c>
      <c r="B22" s="17" t="s">
        <v>3</v>
      </c>
      <c r="C22" s="17" t="s">
        <v>26</v>
      </c>
      <c r="D22" s="16" t="s">
        <v>18</v>
      </c>
      <c r="E22" s="16" t="s">
        <v>22</v>
      </c>
      <c r="F22" s="17">
        <v>40.441176470588232</v>
      </c>
      <c r="G22" s="17" t="s">
        <v>33</v>
      </c>
      <c r="H22" s="17" t="s">
        <v>34</v>
      </c>
      <c r="I22" s="17" t="s">
        <v>35</v>
      </c>
      <c r="J22" s="18">
        <v>34.211880000000001</v>
      </c>
      <c r="K22" s="18">
        <v>73.235892100000001</v>
      </c>
    </row>
    <row r="23" spans="1:11" ht="29.5" x14ac:dyDescent="0.75">
      <c r="A23" s="15">
        <v>22</v>
      </c>
      <c r="B23" s="17" t="s">
        <v>3</v>
      </c>
      <c r="C23" s="17" t="s">
        <v>26</v>
      </c>
      <c r="D23" s="16" t="s">
        <v>19</v>
      </c>
      <c r="E23" s="16" t="s">
        <v>22</v>
      </c>
      <c r="F23" s="17">
        <v>8.9117647058823533</v>
      </c>
      <c r="G23" s="17" t="s">
        <v>33</v>
      </c>
      <c r="H23" s="17" t="s">
        <v>34</v>
      </c>
      <c r="I23" s="17" t="s">
        <v>35</v>
      </c>
      <c r="J23" s="18">
        <v>34.211027600000001</v>
      </c>
      <c r="K23" s="18">
        <v>73.235245899999995</v>
      </c>
    </row>
    <row r="24" spans="1:11" x14ac:dyDescent="0.75">
      <c r="A24" s="15">
        <v>23</v>
      </c>
      <c r="B24" s="17" t="s">
        <v>3</v>
      </c>
      <c r="C24" s="17" t="s">
        <v>26</v>
      </c>
      <c r="D24" s="16" t="s">
        <v>20</v>
      </c>
      <c r="E24" s="16" t="s">
        <v>22</v>
      </c>
      <c r="F24" s="17">
        <v>59.852941176470587</v>
      </c>
      <c r="G24" s="17" t="s">
        <v>33</v>
      </c>
      <c r="H24" s="17" t="s">
        <v>34</v>
      </c>
      <c r="I24" s="17" t="s">
        <v>35</v>
      </c>
      <c r="J24" s="18">
        <v>34.209737699999998</v>
      </c>
      <c r="K24" s="18">
        <v>73.234301000000002</v>
      </c>
    </row>
    <row r="25" spans="1:11" x14ac:dyDescent="0.75">
      <c r="A25" s="15">
        <v>24</v>
      </c>
      <c r="B25" s="17" t="s">
        <v>3</v>
      </c>
      <c r="C25" s="17" t="s">
        <v>26</v>
      </c>
      <c r="D25" s="16" t="s">
        <v>21</v>
      </c>
      <c r="E25" s="16" t="s">
        <v>22</v>
      </c>
      <c r="F25" s="17">
        <v>25.430147058823529</v>
      </c>
      <c r="G25" s="17" t="s">
        <v>33</v>
      </c>
      <c r="H25" s="17" t="s">
        <v>34</v>
      </c>
      <c r="I25" s="17" t="s">
        <v>35</v>
      </c>
      <c r="J25" s="18">
        <v>34.151225199999999</v>
      </c>
      <c r="K25" s="18">
        <v>73.204461600000002</v>
      </c>
    </row>
    <row r="26" spans="1:11" x14ac:dyDescent="0.75">
      <c r="A26" s="15">
        <v>25</v>
      </c>
      <c r="B26" s="17" t="s">
        <v>3</v>
      </c>
      <c r="C26" s="17" t="s">
        <v>26</v>
      </c>
      <c r="D26" s="16" t="s">
        <v>5</v>
      </c>
      <c r="E26" s="16" t="s">
        <v>22</v>
      </c>
      <c r="F26" s="17">
        <v>3.0588235294117645</v>
      </c>
      <c r="G26" s="17" t="s">
        <v>33</v>
      </c>
      <c r="H26" s="17" t="s">
        <v>34</v>
      </c>
      <c r="I26" s="17" t="s">
        <v>35</v>
      </c>
      <c r="J26" s="18">
        <v>34.151637272099997</v>
      </c>
      <c r="K26" s="18">
        <v>73.204841700000003</v>
      </c>
    </row>
    <row r="27" spans="1:11" ht="26" x14ac:dyDescent="0.75">
      <c r="A27" s="15">
        <v>26</v>
      </c>
      <c r="B27" s="21" t="s">
        <v>3</v>
      </c>
      <c r="C27" s="22" t="s">
        <v>44</v>
      </c>
      <c r="D27" s="22" t="s">
        <v>45</v>
      </c>
      <c r="E27" s="22" t="s">
        <v>46</v>
      </c>
      <c r="F27" s="22">
        <v>28</v>
      </c>
      <c r="G27" s="22" t="s">
        <v>47</v>
      </c>
      <c r="H27" s="22" t="s">
        <v>34</v>
      </c>
      <c r="I27" s="22" t="s">
        <v>56</v>
      </c>
      <c r="J27" s="22">
        <v>34.727469999999997</v>
      </c>
      <c r="K27" s="22" t="s">
        <v>283</v>
      </c>
    </row>
    <row r="28" spans="1:11" ht="26" x14ac:dyDescent="0.75">
      <c r="A28" s="15">
        <v>27</v>
      </c>
      <c r="B28" s="21" t="s">
        <v>3</v>
      </c>
      <c r="C28" s="22" t="s">
        <v>44</v>
      </c>
      <c r="D28" s="22" t="s">
        <v>48</v>
      </c>
      <c r="E28" s="22" t="s">
        <v>49</v>
      </c>
      <c r="F28" s="22">
        <v>208</v>
      </c>
      <c r="G28" s="22" t="s">
        <v>47</v>
      </c>
      <c r="H28" s="22" t="s">
        <v>34</v>
      </c>
      <c r="I28" s="22" t="s">
        <v>56</v>
      </c>
      <c r="J28" s="22">
        <v>34.736032000000002</v>
      </c>
      <c r="K28" s="22">
        <v>71.527545000000003</v>
      </c>
    </row>
    <row r="29" spans="1:11" ht="26" x14ac:dyDescent="0.75">
      <c r="A29" s="15">
        <v>28</v>
      </c>
      <c r="B29" s="21" t="s">
        <v>261</v>
      </c>
      <c r="C29" s="22" t="s">
        <v>50</v>
      </c>
      <c r="D29" s="22" t="s">
        <v>52</v>
      </c>
      <c r="E29" s="22" t="s">
        <v>49</v>
      </c>
      <c r="F29" s="22">
        <v>86</v>
      </c>
      <c r="G29" s="22" t="s">
        <v>47</v>
      </c>
      <c r="H29" s="22" t="s">
        <v>34</v>
      </c>
      <c r="I29" s="22" t="s">
        <v>35</v>
      </c>
      <c r="J29" s="22">
        <v>34.664264000000003</v>
      </c>
      <c r="K29" s="23">
        <v>72.127892000000003</v>
      </c>
    </row>
    <row r="30" spans="1:11" ht="52" x14ac:dyDescent="0.75">
      <c r="A30" s="15">
        <v>29</v>
      </c>
      <c r="B30" s="21" t="s">
        <v>3</v>
      </c>
      <c r="C30" s="22" t="s">
        <v>50</v>
      </c>
      <c r="D30" s="22" t="s">
        <v>53</v>
      </c>
      <c r="E30" s="22" t="s">
        <v>46</v>
      </c>
      <c r="F30" s="22">
        <v>67.5</v>
      </c>
      <c r="G30" s="22" t="s">
        <v>47</v>
      </c>
      <c r="H30" s="22" t="s">
        <v>34</v>
      </c>
      <c r="I30" s="22" t="s">
        <v>56</v>
      </c>
      <c r="J30" s="22">
        <v>34.742967999999998</v>
      </c>
      <c r="K30" s="23">
        <v>72.353582000000003</v>
      </c>
    </row>
    <row r="31" spans="1:11" ht="39" x14ac:dyDescent="0.75">
      <c r="A31" s="15">
        <v>30</v>
      </c>
      <c r="B31" s="21" t="s">
        <v>3</v>
      </c>
      <c r="C31" s="22" t="s">
        <v>54</v>
      </c>
      <c r="D31" s="22" t="s">
        <v>55</v>
      </c>
      <c r="E31" s="22" t="s">
        <v>46</v>
      </c>
      <c r="F31" s="22">
        <v>12</v>
      </c>
      <c r="G31" s="22" t="s">
        <v>47</v>
      </c>
      <c r="H31" s="22" t="s">
        <v>34</v>
      </c>
      <c r="I31" s="22" t="s">
        <v>56</v>
      </c>
      <c r="J31" s="22">
        <v>32.992699999999999</v>
      </c>
      <c r="K31" s="23">
        <v>70.611999999999995</v>
      </c>
    </row>
    <row r="32" spans="1:11" ht="26" x14ac:dyDescent="0.75">
      <c r="A32" s="15">
        <v>31</v>
      </c>
      <c r="B32" s="21" t="s">
        <v>3</v>
      </c>
      <c r="C32" s="22" t="s">
        <v>54</v>
      </c>
      <c r="D32" s="22" t="s">
        <v>57</v>
      </c>
      <c r="E32" s="22" t="s">
        <v>51</v>
      </c>
      <c r="F32" s="22">
        <v>20</v>
      </c>
      <c r="G32" s="22" t="s">
        <v>47</v>
      </c>
      <c r="H32" s="22" t="s">
        <v>34</v>
      </c>
      <c r="I32" s="22" t="s">
        <v>56</v>
      </c>
      <c r="J32" s="22">
        <v>33.000140000000002</v>
      </c>
      <c r="K32" s="23">
        <v>70.599281000000005</v>
      </c>
    </row>
    <row r="33" spans="1:11" ht="39" x14ac:dyDescent="0.75">
      <c r="A33" s="15">
        <v>32</v>
      </c>
      <c r="B33" s="21" t="s">
        <v>3</v>
      </c>
      <c r="C33" s="22" t="s">
        <v>54</v>
      </c>
      <c r="D33" s="22" t="s">
        <v>58</v>
      </c>
      <c r="E33" s="22" t="s">
        <v>51</v>
      </c>
      <c r="F33" s="22">
        <v>16</v>
      </c>
      <c r="G33" s="22" t="s">
        <v>47</v>
      </c>
      <c r="H33" s="22" t="s">
        <v>34</v>
      </c>
      <c r="I33" s="22" t="s">
        <v>56</v>
      </c>
      <c r="J33" s="22">
        <v>32.993648999999998</v>
      </c>
      <c r="K33" s="23">
        <v>70.598580999999996</v>
      </c>
    </row>
    <row r="34" spans="1:11" ht="26" x14ac:dyDescent="0.75">
      <c r="A34" s="15">
        <v>33</v>
      </c>
      <c r="B34" s="21" t="s">
        <v>3</v>
      </c>
      <c r="C34" s="22" t="s">
        <v>54</v>
      </c>
      <c r="D34" s="22" t="s">
        <v>59</v>
      </c>
      <c r="E34" s="22" t="s">
        <v>51</v>
      </c>
      <c r="F34" s="22">
        <v>2.33</v>
      </c>
      <c r="G34" s="22" t="s">
        <v>47</v>
      </c>
      <c r="H34" s="22" t="s">
        <v>34</v>
      </c>
      <c r="I34" s="22" t="s">
        <v>56</v>
      </c>
      <c r="J34" s="22">
        <v>32.992669999999997</v>
      </c>
      <c r="K34" s="23">
        <v>70.599626999999998</v>
      </c>
    </row>
    <row r="35" spans="1:11" ht="26" x14ac:dyDescent="0.75">
      <c r="A35" s="15">
        <v>34</v>
      </c>
      <c r="B35" s="21" t="s">
        <v>3</v>
      </c>
      <c r="C35" s="22" t="s">
        <v>54</v>
      </c>
      <c r="D35" s="22" t="s">
        <v>60</v>
      </c>
      <c r="E35" s="22" t="s">
        <v>51</v>
      </c>
      <c r="F35" s="22">
        <v>2</v>
      </c>
      <c r="G35" s="22" t="s">
        <v>47</v>
      </c>
      <c r="H35" s="22" t="s">
        <v>34</v>
      </c>
      <c r="I35" s="22" t="s">
        <v>56</v>
      </c>
      <c r="J35" s="22">
        <v>32.992772000000002</v>
      </c>
      <c r="K35" s="23">
        <v>70.599866000000006</v>
      </c>
    </row>
    <row r="36" spans="1:11" ht="26" x14ac:dyDescent="0.75">
      <c r="A36" s="15">
        <v>35</v>
      </c>
      <c r="B36" s="21" t="s">
        <v>3</v>
      </c>
      <c r="C36" s="22" t="s">
        <v>54</v>
      </c>
      <c r="D36" s="22" t="s">
        <v>61</v>
      </c>
      <c r="E36" s="22" t="s">
        <v>51</v>
      </c>
      <c r="F36" s="22">
        <v>5</v>
      </c>
      <c r="G36" s="22" t="s">
        <v>47</v>
      </c>
      <c r="H36" s="22" t="s">
        <v>34</v>
      </c>
      <c r="I36" s="22" t="s">
        <v>56</v>
      </c>
      <c r="J36" s="22">
        <v>32.992339999999999</v>
      </c>
      <c r="K36" s="23">
        <v>70.598366999999996</v>
      </c>
    </row>
    <row r="37" spans="1:11" ht="26" x14ac:dyDescent="0.75">
      <c r="A37" s="15">
        <v>36</v>
      </c>
      <c r="B37" s="21" t="s">
        <v>3</v>
      </c>
      <c r="C37" s="22" t="s">
        <v>62</v>
      </c>
      <c r="D37" s="22" t="s">
        <v>284</v>
      </c>
      <c r="E37" s="22" t="s">
        <v>46</v>
      </c>
      <c r="F37" s="22">
        <v>5.45</v>
      </c>
      <c r="G37" s="22" t="s">
        <v>47</v>
      </c>
      <c r="H37" s="22" t="s">
        <v>34</v>
      </c>
      <c r="I37" s="22" t="s">
        <v>56</v>
      </c>
      <c r="J37" s="22">
        <v>33.881081000000002</v>
      </c>
      <c r="K37" s="23">
        <v>70.118335999999999</v>
      </c>
    </row>
    <row r="38" spans="1:11" ht="26" x14ac:dyDescent="0.75">
      <c r="A38" s="15">
        <v>37</v>
      </c>
      <c r="B38" s="21" t="s">
        <v>3</v>
      </c>
      <c r="C38" s="22" t="s">
        <v>62</v>
      </c>
      <c r="D38" s="22" t="s">
        <v>284</v>
      </c>
      <c r="E38" s="22" t="s">
        <v>51</v>
      </c>
      <c r="F38" s="22">
        <v>46.32</v>
      </c>
      <c r="G38" s="22" t="s">
        <v>47</v>
      </c>
      <c r="H38" s="22" t="s">
        <v>34</v>
      </c>
      <c r="I38" s="22" t="s">
        <v>56</v>
      </c>
      <c r="J38" s="22">
        <v>33.880456000000002</v>
      </c>
      <c r="K38" s="23">
        <v>70.117716000000001</v>
      </c>
    </row>
    <row r="39" spans="1:11" ht="29.5" x14ac:dyDescent="0.75">
      <c r="A39" s="15">
        <v>38</v>
      </c>
      <c r="B39" s="24" t="s">
        <v>3</v>
      </c>
      <c r="C39" s="24" t="s">
        <v>65</v>
      </c>
      <c r="D39" s="24" t="s">
        <v>67</v>
      </c>
      <c r="E39" s="24" t="s">
        <v>66</v>
      </c>
      <c r="F39" s="24">
        <v>180</v>
      </c>
      <c r="G39" s="24" t="s">
        <v>33</v>
      </c>
      <c r="H39" s="24" t="s">
        <v>34</v>
      </c>
      <c r="I39" s="24" t="s">
        <v>56</v>
      </c>
      <c r="J39" s="24">
        <v>34.829981780700003</v>
      </c>
      <c r="K39" s="24">
        <v>73.064241051799996</v>
      </c>
    </row>
    <row r="40" spans="1:11" x14ac:dyDescent="0.75">
      <c r="A40" s="15">
        <v>39</v>
      </c>
      <c r="B40" s="24" t="s">
        <v>3</v>
      </c>
      <c r="C40" s="24" t="s">
        <v>65</v>
      </c>
      <c r="D40" s="24" t="s">
        <v>68</v>
      </c>
      <c r="E40" s="24" t="s">
        <v>65</v>
      </c>
      <c r="F40" s="24">
        <v>20</v>
      </c>
      <c r="G40" s="24" t="s">
        <v>33</v>
      </c>
      <c r="H40" s="24" t="s">
        <v>34</v>
      </c>
      <c r="I40" s="24" t="s">
        <v>56</v>
      </c>
      <c r="J40" s="24">
        <v>34.829581892199997</v>
      </c>
      <c r="K40" s="24">
        <v>73.064438905900005</v>
      </c>
    </row>
    <row r="41" spans="1:11" x14ac:dyDescent="0.75">
      <c r="A41" s="15">
        <v>40</v>
      </c>
      <c r="B41" s="24" t="s">
        <v>3</v>
      </c>
      <c r="C41" s="24" t="s">
        <v>65</v>
      </c>
      <c r="D41" s="24" t="s">
        <v>69</v>
      </c>
      <c r="E41" s="24" t="s">
        <v>65</v>
      </c>
      <c r="F41" s="24">
        <v>180</v>
      </c>
      <c r="G41" s="24" t="s">
        <v>33</v>
      </c>
      <c r="H41" s="24" t="s">
        <v>34</v>
      </c>
      <c r="I41" s="24" t="s">
        <v>56</v>
      </c>
      <c r="J41" s="24">
        <v>34.773339099499999</v>
      </c>
      <c r="K41" s="24">
        <v>72.928739428100002</v>
      </c>
    </row>
    <row r="42" spans="1:11" ht="29.5" x14ac:dyDescent="0.75">
      <c r="A42" s="15">
        <v>41</v>
      </c>
      <c r="B42" s="24" t="s">
        <v>3</v>
      </c>
      <c r="C42" s="24" t="s">
        <v>65</v>
      </c>
      <c r="D42" s="24" t="s">
        <v>71</v>
      </c>
      <c r="E42" s="24" t="s">
        <v>65</v>
      </c>
      <c r="F42" s="24">
        <v>70</v>
      </c>
      <c r="G42" s="24" t="s">
        <v>33</v>
      </c>
      <c r="H42" s="24" t="s">
        <v>34</v>
      </c>
      <c r="I42" s="24" t="s">
        <v>56</v>
      </c>
      <c r="J42" s="24">
        <v>34.675186406500003</v>
      </c>
      <c r="K42" s="24">
        <v>73.026043208499999</v>
      </c>
    </row>
    <row r="43" spans="1:11" ht="29.5" x14ac:dyDescent="0.75">
      <c r="A43" s="15">
        <v>42</v>
      </c>
      <c r="B43" s="24" t="s">
        <v>3</v>
      </c>
      <c r="C43" s="24" t="s">
        <v>65</v>
      </c>
      <c r="D43" s="24" t="s">
        <v>72</v>
      </c>
      <c r="E43" s="24" t="s">
        <v>65</v>
      </c>
      <c r="F43" s="24">
        <v>20</v>
      </c>
      <c r="G43" s="24" t="s">
        <v>33</v>
      </c>
      <c r="H43" s="24" t="s">
        <v>34</v>
      </c>
      <c r="I43" s="24" t="s">
        <v>56</v>
      </c>
      <c r="J43" s="24">
        <v>34.675258578700003</v>
      </c>
      <c r="K43" s="24">
        <v>73.026245986500001</v>
      </c>
    </row>
    <row r="44" spans="1:11" x14ac:dyDescent="0.75">
      <c r="A44" s="15">
        <v>43</v>
      </c>
      <c r="B44" s="24" t="s">
        <v>3</v>
      </c>
      <c r="C44" s="24" t="s">
        <v>65</v>
      </c>
      <c r="D44" s="24" t="s">
        <v>68</v>
      </c>
      <c r="E44" s="24" t="s">
        <v>65</v>
      </c>
      <c r="F44" s="24">
        <v>20</v>
      </c>
      <c r="G44" s="24" t="s">
        <v>33</v>
      </c>
      <c r="H44" s="24" t="s">
        <v>34</v>
      </c>
      <c r="I44" s="24" t="s">
        <v>56</v>
      </c>
      <c r="J44" s="24">
        <v>34.6759405126</v>
      </c>
      <c r="K44" s="24">
        <v>73.026623228700004</v>
      </c>
    </row>
    <row r="45" spans="1:11" ht="29.5" x14ac:dyDescent="0.75">
      <c r="A45" s="15">
        <v>44</v>
      </c>
      <c r="B45" s="25" t="s">
        <v>3</v>
      </c>
      <c r="C45" s="25" t="s">
        <v>11</v>
      </c>
      <c r="D45" s="25" t="s">
        <v>77</v>
      </c>
      <c r="E45" s="25" t="s">
        <v>11</v>
      </c>
      <c r="F45" s="25">
        <v>40</v>
      </c>
      <c r="G45" s="25" t="s">
        <v>33</v>
      </c>
      <c r="H45" s="25" t="s">
        <v>34</v>
      </c>
      <c r="I45" s="25" t="s">
        <v>56</v>
      </c>
      <c r="J45" s="26">
        <v>34.502698100000003</v>
      </c>
      <c r="K45" s="26">
        <v>72.446818199999996</v>
      </c>
    </row>
    <row r="46" spans="1:11" ht="29.5" x14ac:dyDescent="0.75">
      <c r="A46" s="15">
        <v>45</v>
      </c>
      <c r="B46" s="25" t="s">
        <v>3</v>
      </c>
      <c r="C46" s="25" t="s">
        <v>11</v>
      </c>
      <c r="D46" s="25" t="s">
        <v>72</v>
      </c>
      <c r="E46" s="25" t="s">
        <v>275</v>
      </c>
      <c r="F46" s="25">
        <v>10</v>
      </c>
      <c r="G46" s="25" t="s">
        <v>33</v>
      </c>
      <c r="H46" s="25" t="s">
        <v>34</v>
      </c>
      <c r="I46" s="25" t="s">
        <v>56</v>
      </c>
      <c r="J46" s="26">
        <v>34.505058900000002</v>
      </c>
      <c r="K46" s="26">
        <v>72.466216799999998</v>
      </c>
    </row>
    <row r="47" spans="1:11" ht="29.5" x14ac:dyDescent="0.75">
      <c r="A47" s="15">
        <v>46</v>
      </c>
      <c r="B47" s="25" t="s">
        <v>3</v>
      </c>
      <c r="C47" s="25" t="s">
        <v>11</v>
      </c>
      <c r="D47" s="25" t="s">
        <v>72</v>
      </c>
      <c r="E47" s="25" t="s">
        <v>11</v>
      </c>
      <c r="F47" s="25">
        <v>10</v>
      </c>
      <c r="G47" s="25" t="s">
        <v>33</v>
      </c>
      <c r="H47" s="25" t="s">
        <v>34</v>
      </c>
      <c r="I47" s="25" t="s">
        <v>56</v>
      </c>
      <c r="J47" s="26">
        <v>34.504698400000002</v>
      </c>
      <c r="K47" s="26">
        <v>72.466525700000005</v>
      </c>
    </row>
    <row r="48" spans="1:11" ht="29.5" x14ac:dyDescent="0.75">
      <c r="A48" s="15">
        <v>47</v>
      </c>
      <c r="B48" s="25" t="s">
        <v>3</v>
      </c>
      <c r="C48" s="25" t="s">
        <v>11</v>
      </c>
      <c r="D48" s="25" t="s">
        <v>72</v>
      </c>
      <c r="E48" s="25" t="s">
        <v>275</v>
      </c>
      <c r="F48" s="25">
        <v>10</v>
      </c>
      <c r="G48" s="25" t="s">
        <v>33</v>
      </c>
      <c r="H48" s="25" t="s">
        <v>34</v>
      </c>
      <c r="I48" s="25" t="s">
        <v>56</v>
      </c>
      <c r="J48" s="26">
        <v>34.504934900000002</v>
      </c>
      <c r="K48" s="26">
        <v>72.466518100000002</v>
      </c>
    </row>
    <row r="49" spans="1:11" ht="29.5" x14ac:dyDescent="0.75">
      <c r="A49" s="15">
        <v>48</v>
      </c>
      <c r="B49" s="25" t="s">
        <v>3</v>
      </c>
      <c r="C49" s="25" t="s">
        <v>11</v>
      </c>
      <c r="D49" s="25" t="s">
        <v>76</v>
      </c>
      <c r="E49" s="25" t="s">
        <v>275</v>
      </c>
      <c r="F49" s="25">
        <v>5</v>
      </c>
      <c r="G49" s="25" t="s">
        <v>33</v>
      </c>
      <c r="H49" s="25" t="s">
        <v>34</v>
      </c>
      <c r="I49" s="25" t="s">
        <v>56</v>
      </c>
      <c r="J49" s="26">
        <v>34.5046836</v>
      </c>
      <c r="K49" s="26">
        <v>72.466552399999998</v>
      </c>
    </row>
    <row r="50" spans="1:11" ht="29.5" x14ac:dyDescent="0.75">
      <c r="A50" s="15">
        <v>49</v>
      </c>
      <c r="B50" s="25" t="s">
        <v>3</v>
      </c>
      <c r="C50" s="25" t="s">
        <v>11</v>
      </c>
      <c r="D50" s="25" t="s">
        <v>76</v>
      </c>
      <c r="E50" s="25" t="s">
        <v>11</v>
      </c>
      <c r="F50" s="25">
        <v>5</v>
      </c>
      <c r="G50" s="25" t="s">
        <v>33</v>
      </c>
      <c r="H50" s="25" t="s">
        <v>34</v>
      </c>
      <c r="I50" s="25" t="s">
        <v>56</v>
      </c>
      <c r="J50" s="26">
        <v>34.504492499999998</v>
      </c>
      <c r="K50" s="26">
        <v>72.466586500000005</v>
      </c>
    </row>
    <row r="51" spans="1:11" ht="29.5" x14ac:dyDescent="0.75">
      <c r="A51" s="15">
        <v>50</v>
      </c>
      <c r="B51" s="25" t="s">
        <v>3</v>
      </c>
      <c r="C51" s="25" t="s">
        <v>11</v>
      </c>
      <c r="D51" s="25" t="s">
        <v>75</v>
      </c>
      <c r="E51" s="25" t="s">
        <v>275</v>
      </c>
      <c r="F51" s="25">
        <v>20</v>
      </c>
      <c r="G51" s="25" t="s">
        <v>33</v>
      </c>
      <c r="H51" s="25" t="s">
        <v>34</v>
      </c>
      <c r="I51" s="25" t="s">
        <v>56</v>
      </c>
      <c r="J51" s="26">
        <v>34.501972899999998</v>
      </c>
      <c r="K51" s="26">
        <v>72.458783600000004</v>
      </c>
    </row>
    <row r="52" spans="1:11" ht="29.5" x14ac:dyDescent="0.75">
      <c r="A52" s="15">
        <v>51</v>
      </c>
      <c r="B52" s="25" t="s">
        <v>3</v>
      </c>
      <c r="C52" s="25" t="s">
        <v>11</v>
      </c>
      <c r="D52" s="25" t="s">
        <v>74</v>
      </c>
      <c r="E52" s="25" t="s">
        <v>73</v>
      </c>
      <c r="F52" s="25">
        <v>10</v>
      </c>
      <c r="G52" s="25" t="s">
        <v>33</v>
      </c>
      <c r="H52" s="25" t="s">
        <v>34</v>
      </c>
      <c r="I52" s="25" t="s">
        <v>56</v>
      </c>
      <c r="J52" s="26">
        <v>34.502100300000002</v>
      </c>
      <c r="K52" s="26">
        <v>72.4677176</v>
      </c>
    </row>
    <row r="53" spans="1:11" x14ac:dyDescent="0.75">
      <c r="A53" s="15">
        <v>52</v>
      </c>
      <c r="B53" s="16" t="s">
        <v>3</v>
      </c>
      <c r="C53" s="16" t="s">
        <v>85</v>
      </c>
      <c r="D53" s="16" t="s">
        <v>70</v>
      </c>
      <c r="E53" s="16" t="s">
        <v>85</v>
      </c>
      <c r="F53" s="16">
        <v>60</v>
      </c>
      <c r="G53" s="16" t="s">
        <v>33</v>
      </c>
      <c r="H53" s="16" t="s">
        <v>34</v>
      </c>
      <c r="I53" s="16" t="s">
        <v>56</v>
      </c>
      <c r="J53" s="27">
        <v>34.152547200000001</v>
      </c>
      <c r="K53" s="27">
        <v>71.743789599999999</v>
      </c>
    </row>
    <row r="54" spans="1:11" x14ac:dyDescent="0.75">
      <c r="A54" s="15">
        <v>53</v>
      </c>
      <c r="B54" s="16" t="s">
        <v>3</v>
      </c>
      <c r="C54" s="16" t="s">
        <v>85</v>
      </c>
      <c r="D54" s="16" t="s">
        <v>86</v>
      </c>
      <c r="E54" s="16" t="s">
        <v>85</v>
      </c>
      <c r="F54" s="16">
        <v>16.68</v>
      </c>
      <c r="G54" s="16" t="s">
        <v>33</v>
      </c>
      <c r="H54" s="16" t="s">
        <v>34</v>
      </c>
      <c r="I54" s="16" t="s">
        <v>56</v>
      </c>
      <c r="J54" s="27">
        <v>34.153617300000001</v>
      </c>
      <c r="K54" s="27">
        <v>71.745457500000001</v>
      </c>
    </row>
    <row r="55" spans="1:11" x14ac:dyDescent="0.75">
      <c r="A55" s="15">
        <v>54</v>
      </c>
      <c r="B55" s="24" t="s">
        <v>3</v>
      </c>
      <c r="C55" s="24" t="s">
        <v>92</v>
      </c>
      <c r="D55" s="24" t="s">
        <v>106</v>
      </c>
      <c r="E55" s="24" t="s">
        <v>92</v>
      </c>
      <c r="F55" s="24">
        <v>3.6764705882352939</v>
      </c>
      <c r="G55" s="24" t="s">
        <v>33</v>
      </c>
      <c r="H55" s="24" t="s">
        <v>34</v>
      </c>
      <c r="I55" s="24" t="s">
        <v>56</v>
      </c>
      <c r="J55" s="28">
        <v>35.852578100000002</v>
      </c>
      <c r="K55" s="28">
        <v>71.789372900000004</v>
      </c>
    </row>
    <row r="56" spans="1:11" ht="29.5" x14ac:dyDescent="0.75">
      <c r="A56" s="15">
        <v>55</v>
      </c>
      <c r="B56" s="24" t="s">
        <v>3</v>
      </c>
      <c r="C56" s="24" t="s">
        <v>92</v>
      </c>
      <c r="D56" s="24" t="s">
        <v>105</v>
      </c>
      <c r="E56" s="24" t="s">
        <v>92</v>
      </c>
      <c r="F56" s="24">
        <v>3.2720588235294117</v>
      </c>
      <c r="G56" s="24" t="s">
        <v>33</v>
      </c>
      <c r="H56" s="24" t="s">
        <v>34</v>
      </c>
      <c r="I56" s="24" t="s">
        <v>56</v>
      </c>
      <c r="J56" s="28">
        <v>35.849891399999997</v>
      </c>
      <c r="K56" s="28">
        <v>71.782497000000006</v>
      </c>
    </row>
    <row r="57" spans="1:11" ht="29.5" x14ac:dyDescent="0.75">
      <c r="A57" s="15">
        <v>56</v>
      </c>
      <c r="B57" s="24" t="s">
        <v>3</v>
      </c>
      <c r="C57" s="24" t="s">
        <v>92</v>
      </c>
      <c r="D57" s="24" t="s">
        <v>104</v>
      </c>
      <c r="E57" s="24" t="s">
        <v>93</v>
      </c>
      <c r="F57" s="24">
        <v>1.838235294117647</v>
      </c>
      <c r="G57" s="24" t="s">
        <v>33</v>
      </c>
      <c r="H57" s="24" t="s">
        <v>34</v>
      </c>
      <c r="I57" s="24" t="s">
        <v>56</v>
      </c>
      <c r="J57" s="28">
        <v>36.273116999999999</v>
      </c>
      <c r="K57" s="28">
        <v>72.259521399999997</v>
      </c>
    </row>
    <row r="58" spans="1:11" ht="29.5" x14ac:dyDescent="0.75">
      <c r="A58" s="15">
        <v>57</v>
      </c>
      <c r="B58" s="24" t="s">
        <v>3</v>
      </c>
      <c r="C58" s="24" t="s">
        <v>92</v>
      </c>
      <c r="D58" s="24" t="s">
        <v>103</v>
      </c>
      <c r="E58" s="24" t="s">
        <v>92</v>
      </c>
      <c r="F58" s="24">
        <v>2.2058823529411766</v>
      </c>
      <c r="G58" s="24" t="s">
        <v>33</v>
      </c>
      <c r="H58" s="24" t="s">
        <v>34</v>
      </c>
      <c r="I58" s="24" t="s">
        <v>56</v>
      </c>
      <c r="J58" s="28">
        <v>35.563566899999998</v>
      </c>
      <c r="K58" s="28">
        <v>71.799760599999999</v>
      </c>
    </row>
    <row r="59" spans="1:11" ht="29.5" x14ac:dyDescent="0.75">
      <c r="A59" s="15">
        <v>58</v>
      </c>
      <c r="B59" s="24" t="s">
        <v>3</v>
      </c>
      <c r="C59" s="24" t="s">
        <v>92</v>
      </c>
      <c r="D59" s="24" t="s">
        <v>102</v>
      </c>
      <c r="E59" s="24" t="s">
        <v>92</v>
      </c>
      <c r="F59" s="24">
        <v>2.0220588235294117</v>
      </c>
      <c r="G59" s="24" t="s">
        <v>33</v>
      </c>
      <c r="H59" s="24" t="s">
        <v>34</v>
      </c>
      <c r="I59" s="24" t="s">
        <v>56</v>
      </c>
      <c r="J59" s="28">
        <v>35.563566899999998</v>
      </c>
      <c r="K59" s="28">
        <v>71.799760599999999</v>
      </c>
    </row>
    <row r="60" spans="1:11" ht="29.5" x14ac:dyDescent="0.75">
      <c r="A60" s="15">
        <v>59</v>
      </c>
      <c r="B60" s="24" t="s">
        <v>3</v>
      </c>
      <c r="C60" s="24" t="s">
        <v>92</v>
      </c>
      <c r="D60" s="24" t="s">
        <v>101</v>
      </c>
      <c r="E60" s="24" t="s">
        <v>90</v>
      </c>
      <c r="F60" s="24">
        <v>7.3529411764705879</v>
      </c>
      <c r="G60" s="24" t="s">
        <v>33</v>
      </c>
      <c r="H60" s="24" t="s">
        <v>34</v>
      </c>
      <c r="I60" s="24" t="s">
        <v>56</v>
      </c>
      <c r="J60" s="28">
        <v>35.557313100000002</v>
      </c>
      <c r="K60" s="28">
        <v>71.796672799999996</v>
      </c>
    </row>
    <row r="61" spans="1:11" ht="29.5" x14ac:dyDescent="0.75">
      <c r="A61" s="15">
        <v>60</v>
      </c>
      <c r="B61" s="24" t="s">
        <v>3</v>
      </c>
      <c r="C61" s="24" t="s">
        <v>92</v>
      </c>
      <c r="D61" s="24" t="s">
        <v>100</v>
      </c>
      <c r="E61" s="24" t="s">
        <v>92</v>
      </c>
      <c r="F61" s="24">
        <v>2.4264705882352939</v>
      </c>
      <c r="G61" s="24" t="s">
        <v>33</v>
      </c>
      <c r="H61" s="24" t="s">
        <v>34</v>
      </c>
      <c r="I61" s="24" t="s">
        <v>56</v>
      </c>
      <c r="J61" s="28">
        <v>36.272294306500001</v>
      </c>
      <c r="K61" s="28">
        <v>72.258393616999996</v>
      </c>
    </row>
    <row r="62" spans="1:11" ht="29.5" x14ac:dyDescent="0.75">
      <c r="A62" s="15">
        <v>61</v>
      </c>
      <c r="B62" s="24" t="s">
        <v>3</v>
      </c>
      <c r="C62" s="24" t="s">
        <v>92</v>
      </c>
      <c r="D62" s="24" t="s">
        <v>99</v>
      </c>
      <c r="E62" s="24" t="s">
        <v>93</v>
      </c>
      <c r="F62" s="24">
        <v>2.4485294117647061</v>
      </c>
      <c r="G62" s="24" t="s">
        <v>33</v>
      </c>
      <c r="H62" s="24" t="s">
        <v>34</v>
      </c>
      <c r="I62" s="24" t="s">
        <v>56</v>
      </c>
      <c r="J62" s="28">
        <v>36.2729456</v>
      </c>
      <c r="K62" s="28">
        <v>72.259450000000001</v>
      </c>
    </row>
    <row r="63" spans="1:11" ht="29.5" x14ac:dyDescent="0.75">
      <c r="A63" s="15">
        <v>62</v>
      </c>
      <c r="B63" s="24" t="s">
        <v>3</v>
      </c>
      <c r="C63" s="24" t="s">
        <v>92</v>
      </c>
      <c r="D63" s="24" t="s">
        <v>98</v>
      </c>
      <c r="E63" s="24" t="s">
        <v>93</v>
      </c>
      <c r="F63" s="24">
        <v>2.4264705882352939</v>
      </c>
      <c r="G63" s="24" t="s">
        <v>33</v>
      </c>
      <c r="H63" s="24" t="s">
        <v>34</v>
      </c>
      <c r="I63" s="24" t="s">
        <v>56</v>
      </c>
      <c r="J63" s="28">
        <v>36.272584000000002</v>
      </c>
      <c r="K63" s="28">
        <v>72.258394199999998</v>
      </c>
    </row>
    <row r="64" spans="1:11" ht="29.5" x14ac:dyDescent="0.75">
      <c r="A64" s="15">
        <v>63</v>
      </c>
      <c r="B64" s="24" t="s">
        <v>3</v>
      </c>
      <c r="C64" s="24" t="s">
        <v>92</v>
      </c>
      <c r="D64" s="24" t="s">
        <v>97</v>
      </c>
      <c r="E64" s="24" t="s">
        <v>92</v>
      </c>
      <c r="F64" s="24">
        <v>2.5735294117647061</v>
      </c>
      <c r="G64" s="24" t="s">
        <v>33</v>
      </c>
      <c r="H64" s="24" t="s">
        <v>34</v>
      </c>
      <c r="I64" s="24" t="s">
        <v>56</v>
      </c>
      <c r="J64" s="28">
        <v>35.994108799999999</v>
      </c>
      <c r="K64" s="28">
        <v>71.560545899999994</v>
      </c>
    </row>
    <row r="65" spans="1:11" ht="29.5" x14ac:dyDescent="0.75">
      <c r="A65" s="15">
        <v>64</v>
      </c>
      <c r="B65" s="24" t="s">
        <v>3</v>
      </c>
      <c r="C65" s="24" t="s">
        <v>92</v>
      </c>
      <c r="D65" s="24" t="s">
        <v>96</v>
      </c>
      <c r="E65" s="24" t="s">
        <v>92</v>
      </c>
      <c r="F65" s="24">
        <v>4.0441176470588234</v>
      </c>
      <c r="G65" s="24" t="s">
        <v>33</v>
      </c>
      <c r="H65" s="24" t="s">
        <v>34</v>
      </c>
      <c r="I65" s="24" t="s">
        <v>56</v>
      </c>
      <c r="J65" s="28">
        <v>35.852682700000003</v>
      </c>
      <c r="K65" s="28">
        <v>71.789304400000006</v>
      </c>
    </row>
    <row r="66" spans="1:11" ht="29.5" x14ac:dyDescent="0.75">
      <c r="A66" s="15">
        <v>65</v>
      </c>
      <c r="B66" s="24" t="s">
        <v>3</v>
      </c>
      <c r="C66" s="24" t="s">
        <v>92</v>
      </c>
      <c r="D66" s="24" t="s">
        <v>95</v>
      </c>
      <c r="E66" s="24" t="s">
        <v>90</v>
      </c>
      <c r="F66" s="24">
        <v>2.2058823529411766</v>
      </c>
      <c r="G66" s="24" t="s">
        <v>33</v>
      </c>
      <c r="H66" s="24" t="s">
        <v>34</v>
      </c>
      <c r="I66" s="24" t="s">
        <v>56</v>
      </c>
      <c r="J66" s="28">
        <v>35.643361499999997</v>
      </c>
      <c r="K66" s="28">
        <v>71.706457700000001</v>
      </c>
    </row>
    <row r="67" spans="1:11" ht="29.5" x14ac:dyDescent="0.75">
      <c r="A67" s="15">
        <v>66</v>
      </c>
      <c r="B67" s="24" t="s">
        <v>3</v>
      </c>
      <c r="C67" s="24" t="s">
        <v>92</v>
      </c>
      <c r="D67" s="24" t="s">
        <v>94</v>
      </c>
      <c r="E67" s="24" t="s">
        <v>93</v>
      </c>
      <c r="F67" s="24">
        <v>4.7794117647058822</v>
      </c>
      <c r="G67" s="24" t="s">
        <v>33</v>
      </c>
      <c r="H67" s="24" t="s">
        <v>34</v>
      </c>
      <c r="I67" s="24" t="s">
        <v>56</v>
      </c>
      <c r="J67" s="28">
        <v>36.2702271</v>
      </c>
      <c r="K67" s="28">
        <v>72.248317</v>
      </c>
    </row>
    <row r="68" spans="1:11" ht="29.5" x14ac:dyDescent="0.75">
      <c r="A68" s="15">
        <v>67</v>
      </c>
      <c r="B68" s="24" t="s">
        <v>3</v>
      </c>
      <c r="C68" s="24" t="s">
        <v>92</v>
      </c>
      <c r="D68" s="24" t="s">
        <v>91</v>
      </c>
      <c r="E68" s="24" t="s">
        <v>92</v>
      </c>
      <c r="F68" s="24">
        <v>4.3235294117647056</v>
      </c>
      <c r="G68" s="24" t="s">
        <v>33</v>
      </c>
      <c r="H68" s="24" t="s">
        <v>34</v>
      </c>
      <c r="I68" s="24" t="s">
        <v>56</v>
      </c>
      <c r="J68" s="28">
        <v>35.563558899999997</v>
      </c>
      <c r="K68" s="28">
        <v>71.799751000000001</v>
      </c>
    </row>
    <row r="69" spans="1:11" x14ac:dyDescent="0.75">
      <c r="A69" s="15">
        <v>68</v>
      </c>
      <c r="B69" s="16" t="s">
        <v>3</v>
      </c>
      <c r="C69" s="16" t="s">
        <v>112</v>
      </c>
      <c r="D69" s="16" t="s">
        <v>158</v>
      </c>
      <c r="E69" s="16" t="s">
        <v>154</v>
      </c>
      <c r="F69" s="16">
        <v>14424</v>
      </c>
      <c r="G69" s="16" t="s">
        <v>33</v>
      </c>
      <c r="H69" s="16" t="s">
        <v>34</v>
      </c>
      <c r="I69" s="16" t="s">
        <v>56</v>
      </c>
      <c r="J69" s="27">
        <v>34.832313200000002</v>
      </c>
      <c r="K69" s="27">
        <v>71.831013499999997</v>
      </c>
    </row>
    <row r="70" spans="1:11" x14ac:dyDescent="0.75">
      <c r="A70" s="15">
        <v>69</v>
      </c>
      <c r="B70" s="16" t="s">
        <v>3</v>
      </c>
      <c r="C70" s="16" t="s">
        <v>112</v>
      </c>
      <c r="D70" s="16" t="s">
        <v>157</v>
      </c>
      <c r="E70" s="16">
        <v>208</v>
      </c>
      <c r="F70" s="16">
        <v>15638</v>
      </c>
      <c r="G70" s="16" t="s">
        <v>33</v>
      </c>
      <c r="H70" s="16" t="s">
        <v>34</v>
      </c>
      <c r="I70" s="16" t="s">
        <v>56</v>
      </c>
      <c r="J70" s="27">
        <v>34.832430600000002</v>
      </c>
      <c r="K70" s="27">
        <v>71.831341800000004</v>
      </c>
    </row>
    <row r="71" spans="1:11" ht="29.5" x14ac:dyDescent="0.75">
      <c r="A71" s="15">
        <v>70</v>
      </c>
      <c r="B71" s="16" t="s">
        <v>3</v>
      </c>
      <c r="C71" s="16" t="s">
        <v>112</v>
      </c>
      <c r="D71" s="16" t="s">
        <v>156</v>
      </c>
      <c r="E71" s="16" t="s">
        <v>156</v>
      </c>
      <c r="F71" s="16">
        <v>6300</v>
      </c>
      <c r="G71" s="16" t="s">
        <v>33</v>
      </c>
      <c r="H71" s="16" t="s">
        <v>34</v>
      </c>
      <c r="I71" s="16" t="s">
        <v>56</v>
      </c>
      <c r="J71" s="27">
        <v>34.832350900000002</v>
      </c>
      <c r="K71" s="27">
        <v>71.8314132</v>
      </c>
    </row>
    <row r="72" spans="1:11" ht="29.5" x14ac:dyDescent="0.75">
      <c r="A72" s="15">
        <v>71</v>
      </c>
      <c r="B72" s="16" t="s">
        <v>3</v>
      </c>
      <c r="C72" s="16" t="s">
        <v>112</v>
      </c>
      <c r="D72" s="16" t="s">
        <v>155</v>
      </c>
      <c r="E72" s="16" t="s">
        <v>277</v>
      </c>
      <c r="F72" s="16">
        <v>10096</v>
      </c>
      <c r="G72" s="16" t="s">
        <v>33</v>
      </c>
      <c r="H72" s="16" t="s">
        <v>34</v>
      </c>
      <c r="I72" s="16" t="s">
        <v>56</v>
      </c>
      <c r="J72" s="27">
        <v>34.832461899999998</v>
      </c>
      <c r="K72" s="27">
        <v>71.831810899999994</v>
      </c>
    </row>
    <row r="73" spans="1:11" x14ac:dyDescent="0.75">
      <c r="A73" s="15">
        <v>72</v>
      </c>
      <c r="B73" s="16" t="s">
        <v>3</v>
      </c>
      <c r="C73" s="16" t="s">
        <v>112</v>
      </c>
      <c r="D73" s="16" t="s">
        <v>153</v>
      </c>
      <c r="E73" s="16" t="s">
        <v>277</v>
      </c>
      <c r="F73" s="16">
        <v>3436</v>
      </c>
      <c r="G73" s="16" t="s">
        <v>33</v>
      </c>
      <c r="H73" s="16" t="s">
        <v>34</v>
      </c>
      <c r="I73" s="16" t="s">
        <v>56</v>
      </c>
      <c r="J73" s="27">
        <v>34.832044799999998</v>
      </c>
      <c r="K73" s="27">
        <v>71.830008199999995</v>
      </c>
    </row>
    <row r="74" spans="1:11" ht="29.5" x14ac:dyDescent="0.75">
      <c r="A74" s="15">
        <v>73</v>
      </c>
      <c r="B74" s="16" t="s">
        <v>3</v>
      </c>
      <c r="C74" s="16" t="s">
        <v>112</v>
      </c>
      <c r="D74" s="16" t="s">
        <v>152</v>
      </c>
      <c r="E74" s="16" t="s">
        <v>110</v>
      </c>
      <c r="F74" s="16">
        <v>3436</v>
      </c>
      <c r="G74" s="16" t="s">
        <v>33</v>
      </c>
      <c r="H74" s="16" t="s">
        <v>34</v>
      </c>
      <c r="I74" s="16" t="s">
        <v>56</v>
      </c>
      <c r="J74" s="27">
        <v>34.832000600000001</v>
      </c>
      <c r="K74" s="27">
        <v>71.829952300000002</v>
      </c>
    </row>
    <row r="75" spans="1:11" x14ac:dyDescent="0.75">
      <c r="A75" s="15">
        <v>74</v>
      </c>
      <c r="B75" s="16" t="s">
        <v>3</v>
      </c>
      <c r="C75" s="16" t="s">
        <v>112</v>
      </c>
      <c r="D75" s="16" t="s">
        <v>151</v>
      </c>
      <c r="E75" s="16">
        <v>20</v>
      </c>
      <c r="F75" s="16">
        <v>3436</v>
      </c>
      <c r="G75" s="16" t="s">
        <v>33</v>
      </c>
      <c r="H75" s="16" t="s">
        <v>34</v>
      </c>
      <c r="I75" s="16" t="s">
        <v>56</v>
      </c>
      <c r="J75" s="27">
        <v>34.831903199999999</v>
      </c>
      <c r="K75" s="27">
        <v>71.829873699999993</v>
      </c>
    </row>
    <row r="76" spans="1:11" ht="29.5" x14ac:dyDescent="0.75">
      <c r="A76" s="15">
        <v>75</v>
      </c>
      <c r="B76" s="16" t="s">
        <v>3</v>
      </c>
      <c r="C76" s="16" t="s">
        <v>112</v>
      </c>
      <c r="D76" s="16" t="s">
        <v>150</v>
      </c>
      <c r="E76" s="16" t="s">
        <v>110</v>
      </c>
      <c r="F76" s="16">
        <v>3436</v>
      </c>
      <c r="G76" s="16" t="s">
        <v>33</v>
      </c>
      <c r="H76" s="16" t="s">
        <v>34</v>
      </c>
      <c r="I76" s="16" t="s">
        <v>56</v>
      </c>
      <c r="J76" s="27">
        <v>34.832192300000003</v>
      </c>
      <c r="K76" s="27">
        <v>71.829624899999999</v>
      </c>
    </row>
    <row r="77" spans="1:11" ht="29.5" x14ac:dyDescent="0.75">
      <c r="A77" s="15">
        <v>76</v>
      </c>
      <c r="B77" s="16" t="s">
        <v>3</v>
      </c>
      <c r="C77" s="16" t="s">
        <v>112</v>
      </c>
      <c r="D77" s="16" t="s">
        <v>149</v>
      </c>
      <c r="E77" s="16" t="s">
        <v>110</v>
      </c>
      <c r="F77" s="16">
        <v>3436</v>
      </c>
      <c r="G77" s="16" t="s">
        <v>33</v>
      </c>
      <c r="H77" s="16" t="s">
        <v>34</v>
      </c>
      <c r="I77" s="16" t="s">
        <v>56</v>
      </c>
      <c r="J77" s="27">
        <v>34.831999799999998</v>
      </c>
      <c r="K77" s="27">
        <v>71.829745099999997</v>
      </c>
    </row>
    <row r="78" spans="1:11" ht="29.5" x14ac:dyDescent="0.75">
      <c r="A78" s="15">
        <v>77</v>
      </c>
      <c r="B78" s="16" t="s">
        <v>3</v>
      </c>
      <c r="C78" s="16" t="s">
        <v>112</v>
      </c>
      <c r="D78" s="16" t="s">
        <v>148</v>
      </c>
      <c r="E78" s="16" t="s">
        <v>110</v>
      </c>
      <c r="F78" s="16">
        <v>3436</v>
      </c>
      <c r="G78" s="16" t="s">
        <v>33</v>
      </c>
      <c r="H78" s="16" t="s">
        <v>34</v>
      </c>
      <c r="I78" s="16" t="s">
        <v>56</v>
      </c>
      <c r="J78" s="27">
        <v>34.831914500000003</v>
      </c>
      <c r="K78" s="27">
        <v>71.829627700000003</v>
      </c>
    </row>
    <row r="79" spans="1:11" ht="29.5" x14ac:dyDescent="0.75">
      <c r="A79" s="15">
        <v>78</v>
      </c>
      <c r="B79" s="16" t="s">
        <v>3</v>
      </c>
      <c r="C79" s="16" t="s">
        <v>112</v>
      </c>
      <c r="D79" s="16" t="s">
        <v>147</v>
      </c>
      <c r="E79" s="16" t="s">
        <v>110</v>
      </c>
      <c r="F79" s="16">
        <v>3436</v>
      </c>
      <c r="G79" s="16" t="s">
        <v>33</v>
      </c>
      <c r="H79" s="16" t="s">
        <v>34</v>
      </c>
      <c r="I79" s="16" t="s">
        <v>56</v>
      </c>
      <c r="J79" s="27">
        <v>34.832212599999998</v>
      </c>
      <c r="K79" s="27">
        <v>71.829640699999999</v>
      </c>
    </row>
    <row r="80" spans="1:11" ht="29.5" x14ac:dyDescent="0.75">
      <c r="A80" s="15">
        <v>79</v>
      </c>
      <c r="B80" s="16" t="s">
        <v>3</v>
      </c>
      <c r="C80" s="16" t="s">
        <v>112</v>
      </c>
      <c r="D80" s="16" t="s">
        <v>146</v>
      </c>
      <c r="E80" s="16" t="s">
        <v>110</v>
      </c>
      <c r="F80" s="16">
        <v>3436</v>
      </c>
      <c r="G80" s="16" t="s">
        <v>33</v>
      </c>
      <c r="H80" s="16" t="s">
        <v>34</v>
      </c>
      <c r="I80" s="16" t="s">
        <v>56</v>
      </c>
      <c r="J80" s="27">
        <v>34.832003700000001</v>
      </c>
      <c r="K80" s="27">
        <v>71.829731699999996</v>
      </c>
    </row>
    <row r="81" spans="1:11" ht="29.5" x14ac:dyDescent="0.75">
      <c r="A81" s="15">
        <v>80</v>
      </c>
      <c r="B81" s="16" t="s">
        <v>3</v>
      </c>
      <c r="C81" s="16" t="s">
        <v>112</v>
      </c>
      <c r="D81" s="16" t="s">
        <v>145</v>
      </c>
      <c r="E81" s="16" t="s">
        <v>110</v>
      </c>
      <c r="F81" s="16">
        <v>437</v>
      </c>
      <c r="G81" s="16" t="s">
        <v>33</v>
      </c>
      <c r="H81" s="16" t="s">
        <v>34</v>
      </c>
      <c r="I81" s="16" t="s">
        <v>56</v>
      </c>
      <c r="J81" s="27">
        <v>34.832168799999998</v>
      </c>
      <c r="K81" s="27">
        <v>71.829919099999998</v>
      </c>
    </row>
    <row r="82" spans="1:11" x14ac:dyDescent="0.75">
      <c r="A82" s="15">
        <v>81</v>
      </c>
      <c r="B82" s="16" t="s">
        <v>3</v>
      </c>
      <c r="C82" s="16" t="s">
        <v>112</v>
      </c>
      <c r="D82" s="16" t="s">
        <v>144</v>
      </c>
      <c r="E82" s="16" t="s">
        <v>261</v>
      </c>
      <c r="F82" s="16">
        <v>416</v>
      </c>
      <c r="G82" s="16" t="s">
        <v>33</v>
      </c>
      <c r="H82" s="16" t="s">
        <v>34</v>
      </c>
      <c r="I82" s="16" t="s">
        <v>56</v>
      </c>
      <c r="J82" s="27">
        <v>34.832228200000003</v>
      </c>
      <c r="K82" s="27">
        <v>71.829951500000007</v>
      </c>
    </row>
    <row r="83" spans="1:11" ht="29.5" x14ac:dyDescent="0.75">
      <c r="A83" s="15">
        <v>82</v>
      </c>
      <c r="B83" s="16" t="s">
        <v>3</v>
      </c>
      <c r="C83" s="16" t="s">
        <v>112</v>
      </c>
      <c r="D83" s="16" t="s">
        <v>143</v>
      </c>
      <c r="E83" s="16" t="s">
        <v>110</v>
      </c>
      <c r="F83" s="16">
        <v>416</v>
      </c>
      <c r="G83" s="16" t="s">
        <v>33</v>
      </c>
      <c r="H83" s="16" t="s">
        <v>34</v>
      </c>
      <c r="I83" s="16" t="s">
        <v>56</v>
      </c>
      <c r="J83" s="27">
        <v>34.832427199999998</v>
      </c>
      <c r="K83" s="27">
        <v>71.829913599999998</v>
      </c>
    </row>
    <row r="84" spans="1:11" ht="29.5" x14ac:dyDescent="0.75">
      <c r="A84" s="15">
        <v>83</v>
      </c>
      <c r="B84" s="16" t="s">
        <v>3</v>
      </c>
      <c r="C84" s="16" t="s">
        <v>112</v>
      </c>
      <c r="D84" s="16" t="s">
        <v>142</v>
      </c>
      <c r="E84" s="16" t="s">
        <v>110</v>
      </c>
      <c r="F84" s="16">
        <v>416</v>
      </c>
      <c r="G84" s="16" t="s">
        <v>33</v>
      </c>
      <c r="H84" s="16" t="s">
        <v>34</v>
      </c>
      <c r="I84" s="16" t="s">
        <v>56</v>
      </c>
      <c r="J84" s="27">
        <v>34.832447199999997</v>
      </c>
      <c r="K84" s="27">
        <v>71.829899699999999</v>
      </c>
    </row>
    <row r="85" spans="1:11" ht="29.5" x14ac:dyDescent="0.75">
      <c r="A85" s="15">
        <v>84</v>
      </c>
      <c r="B85" s="16" t="s">
        <v>3</v>
      </c>
      <c r="C85" s="16" t="s">
        <v>112</v>
      </c>
      <c r="D85" s="16" t="s">
        <v>141</v>
      </c>
      <c r="E85" s="16" t="s">
        <v>110</v>
      </c>
      <c r="F85" s="16">
        <v>663</v>
      </c>
      <c r="G85" s="16" t="s">
        <v>33</v>
      </c>
      <c r="H85" s="16" t="s">
        <v>34</v>
      </c>
      <c r="I85" s="16" t="s">
        <v>56</v>
      </c>
      <c r="J85" s="27">
        <v>34.832499900000002</v>
      </c>
      <c r="K85" s="27">
        <v>71.829966999999996</v>
      </c>
    </row>
    <row r="86" spans="1:11" ht="29.5" x14ac:dyDescent="0.75">
      <c r="A86" s="15">
        <v>85</v>
      </c>
      <c r="B86" s="16" t="s">
        <v>3</v>
      </c>
      <c r="C86" s="16" t="s">
        <v>112</v>
      </c>
      <c r="D86" s="16" t="s">
        <v>140</v>
      </c>
      <c r="E86" s="16" t="s">
        <v>110</v>
      </c>
      <c r="F86" s="16">
        <v>416</v>
      </c>
      <c r="G86" s="16" t="s">
        <v>33</v>
      </c>
      <c r="H86" s="16" t="s">
        <v>34</v>
      </c>
      <c r="I86" s="16" t="s">
        <v>56</v>
      </c>
      <c r="J86" s="27">
        <v>34.832390400000001</v>
      </c>
      <c r="K86" s="27">
        <v>71.829778700000006</v>
      </c>
    </row>
    <row r="87" spans="1:11" ht="29.5" x14ac:dyDescent="0.75">
      <c r="A87" s="15">
        <v>86</v>
      </c>
      <c r="B87" s="16" t="s">
        <v>3</v>
      </c>
      <c r="C87" s="16" t="s">
        <v>112</v>
      </c>
      <c r="D87" s="16" t="s">
        <v>139</v>
      </c>
      <c r="E87" s="16" t="s">
        <v>110</v>
      </c>
      <c r="F87" s="16">
        <v>416</v>
      </c>
      <c r="G87" s="16" t="s">
        <v>33</v>
      </c>
      <c r="H87" s="16" t="s">
        <v>34</v>
      </c>
      <c r="I87" s="16" t="s">
        <v>56</v>
      </c>
      <c r="J87" s="27">
        <v>34.832323600000002</v>
      </c>
      <c r="K87" s="27">
        <v>71.829734400000007</v>
      </c>
    </row>
    <row r="88" spans="1:11" ht="29.5" x14ac:dyDescent="0.75">
      <c r="A88" s="15">
        <v>87</v>
      </c>
      <c r="B88" s="16" t="s">
        <v>3</v>
      </c>
      <c r="C88" s="16" t="s">
        <v>112</v>
      </c>
      <c r="D88" s="16" t="s">
        <v>138</v>
      </c>
      <c r="E88" s="16" t="s">
        <v>110</v>
      </c>
      <c r="F88" s="16">
        <v>416</v>
      </c>
      <c r="G88" s="16" t="s">
        <v>33</v>
      </c>
      <c r="H88" s="16" t="s">
        <v>34</v>
      </c>
      <c r="I88" s="16" t="s">
        <v>56</v>
      </c>
      <c r="J88" s="27">
        <v>34.832339300000001</v>
      </c>
      <c r="K88" s="27">
        <v>71.829563699999994</v>
      </c>
    </row>
    <row r="89" spans="1:11" ht="29.5" x14ac:dyDescent="0.75">
      <c r="A89" s="15">
        <v>88</v>
      </c>
      <c r="B89" s="16" t="s">
        <v>3</v>
      </c>
      <c r="C89" s="16" t="s">
        <v>112</v>
      </c>
      <c r="D89" s="16" t="s">
        <v>137</v>
      </c>
      <c r="E89" s="16" t="s">
        <v>110</v>
      </c>
      <c r="F89" s="16">
        <v>416</v>
      </c>
      <c r="G89" s="16" t="s">
        <v>33</v>
      </c>
      <c r="H89" s="16" t="s">
        <v>34</v>
      </c>
      <c r="I89" s="16" t="s">
        <v>56</v>
      </c>
      <c r="J89" s="27">
        <v>34.832380299999997</v>
      </c>
      <c r="K89" s="27">
        <v>71.829534699999996</v>
      </c>
    </row>
    <row r="90" spans="1:11" ht="29.5" x14ac:dyDescent="0.75">
      <c r="A90" s="15">
        <v>89</v>
      </c>
      <c r="B90" s="16" t="s">
        <v>3</v>
      </c>
      <c r="C90" s="16" t="s">
        <v>112</v>
      </c>
      <c r="D90" s="16" t="s">
        <v>136</v>
      </c>
      <c r="E90" s="16" t="s">
        <v>110</v>
      </c>
      <c r="F90" s="16">
        <v>416</v>
      </c>
      <c r="G90" s="16" t="s">
        <v>33</v>
      </c>
      <c r="H90" s="16" t="s">
        <v>34</v>
      </c>
      <c r="I90" s="16" t="s">
        <v>56</v>
      </c>
      <c r="J90" s="27">
        <v>34.832405100000003</v>
      </c>
      <c r="K90" s="27">
        <v>71.829553599999997</v>
      </c>
    </row>
    <row r="91" spans="1:11" ht="29.5" x14ac:dyDescent="0.75">
      <c r="A91" s="15">
        <v>90</v>
      </c>
      <c r="B91" s="16" t="s">
        <v>3</v>
      </c>
      <c r="C91" s="16" t="s">
        <v>112</v>
      </c>
      <c r="D91" s="16" t="s">
        <v>135</v>
      </c>
      <c r="E91" s="16" t="s">
        <v>110</v>
      </c>
      <c r="F91" s="16">
        <v>416</v>
      </c>
      <c r="G91" s="16" t="s">
        <v>33</v>
      </c>
      <c r="H91" s="16" t="s">
        <v>34</v>
      </c>
      <c r="I91" s="16" t="s">
        <v>56</v>
      </c>
      <c r="J91" s="27">
        <v>34.832538200000002</v>
      </c>
      <c r="K91" s="27">
        <v>71.829521700000001</v>
      </c>
    </row>
    <row r="92" spans="1:11" ht="29.5" x14ac:dyDescent="0.75">
      <c r="A92" s="15">
        <v>91</v>
      </c>
      <c r="B92" s="16" t="s">
        <v>3</v>
      </c>
      <c r="C92" s="16" t="s">
        <v>112</v>
      </c>
      <c r="D92" s="16" t="s">
        <v>134</v>
      </c>
      <c r="E92" s="16" t="s">
        <v>110</v>
      </c>
      <c r="F92" s="16">
        <v>1071</v>
      </c>
      <c r="G92" s="16" t="s">
        <v>33</v>
      </c>
      <c r="H92" s="16" t="s">
        <v>34</v>
      </c>
      <c r="I92" s="16" t="s">
        <v>56</v>
      </c>
      <c r="J92" s="27">
        <v>34.832680199999999</v>
      </c>
      <c r="K92" s="27">
        <v>71.829600400000004</v>
      </c>
    </row>
    <row r="93" spans="1:11" ht="29.5" x14ac:dyDescent="0.75">
      <c r="A93" s="15">
        <v>92</v>
      </c>
      <c r="B93" s="16" t="s">
        <v>3</v>
      </c>
      <c r="C93" s="16" t="s">
        <v>112</v>
      </c>
      <c r="D93" s="16" t="s">
        <v>133</v>
      </c>
      <c r="E93" s="16" t="s">
        <v>110</v>
      </c>
      <c r="F93" s="16">
        <v>1071</v>
      </c>
      <c r="G93" s="16" t="s">
        <v>33</v>
      </c>
      <c r="H93" s="16" t="s">
        <v>34</v>
      </c>
      <c r="I93" s="16" t="s">
        <v>56</v>
      </c>
      <c r="J93" s="27">
        <v>34.832525599999997</v>
      </c>
      <c r="K93" s="27">
        <v>71.829601800000006</v>
      </c>
    </row>
    <row r="94" spans="1:11" ht="29.5" x14ac:dyDescent="0.75">
      <c r="A94" s="15">
        <v>93</v>
      </c>
      <c r="B94" s="16" t="s">
        <v>3</v>
      </c>
      <c r="C94" s="16" t="s">
        <v>112</v>
      </c>
      <c r="D94" s="16" t="s">
        <v>132</v>
      </c>
      <c r="E94" s="16" t="s">
        <v>110</v>
      </c>
      <c r="F94" s="16">
        <v>416</v>
      </c>
      <c r="G94" s="16" t="s">
        <v>33</v>
      </c>
      <c r="H94" s="16" t="s">
        <v>34</v>
      </c>
      <c r="I94" s="16" t="s">
        <v>56</v>
      </c>
      <c r="J94" s="27">
        <v>34.832521900000003</v>
      </c>
      <c r="K94" s="27">
        <v>71.829581200000007</v>
      </c>
    </row>
    <row r="95" spans="1:11" ht="29.5" x14ac:dyDescent="0.75">
      <c r="A95" s="15">
        <v>94</v>
      </c>
      <c r="B95" s="16" t="s">
        <v>3</v>
      </c>
      <c r="C95" s="16" t="s">
        <v>112</v>
      </c>
      <c r="D95" s="16" t="s">
        <v>131</v>
      </c>
      <c r="E95" s="16" t="s">
        <v>110</v>
      </c>
      <c r="F95" s="16">
        <v>420</v>
      </c>
      <c r="G95" s="16" t="s">
        <v>33</v>
      </c>
      <c r="H95" s="16" t="s">
        <v>34</v>
      </c>
      <c r="I95" s="16" t="s">
        <v>56</v>
      </c>
      <c r="J95" s="27">
        <v>34.832622499999999</v>
      </c>
      <c r="K95" s="27">
        <v>71.829584199999999</v>
      </c>
    </row>
    <row r="96" spans="1:11" ht="29.5" x14ac:dyDescent="0.75">
      <c r="A96" s="15">
        <v>95</v>
      </c>
      <c r="B96" s="16" t="s">
        <v>3</v>
      </c>
      <c r="C96" s="16" t="s">
        <v>112</v>
      </c>
      <c r="D96" s="16" t="s">
        <v>130</v>
      </c>
      <c r="E96" s="16" t="s">
        <v>110</v>
      </c>
      <c r="F96" s="16">
        <v>512</v>
      </c>
      <c r="G96" s="16" t="s">
        <v>33</v>
      </c>
      <c r="H96" s="16" t="s">
        <v>34</v>
      </c>
      <c r="I96" s="16" t="s">
        <v>56</v>
      </c>
      <c r="J96" s="27">
        <v>34.832619700000002</v>
      </c>
      <c r="K96" s="27">
        <v>71.829577599999993</v>
      </c>
    </row>
    <row r="97" spans="1:11" ht="29.5" x14ac:dyDescent="0.75">
      <c r="A97" s="15">
        <v>96</v>
      </c>
      <c r="B97" s="16" t="s">
        <v>3</v>
      </c>
      <c r="C97" s="16" t="s">
        <v>112</v>
      </c>
      <c r="D97" s="16" t="s">
        <v>129</v>
      </c>
      <c r="E97" s="16" t="s">
        <v>110</v>
      </c>
      <c r="F97" s="16">
        <v>308</v>
      </c>
      <c r="G97" s="16" t="s">
        <v>33</v>
      </c>
      <c r="H97" s="16" t="s">
        <v>34</v>
      </c>
      <c r="I97" s="16" t="s">
        <v>56</v>
      </c>
      <c r="J97" s="27">
        <v>34.832636899999997</v>
      </c>
      <c r="K97" s="27">
        <v>71.829561400000003</v>
      </c>
    </row>
    <row r="98" spans="1:11" ht="29.5" x14ac:dyDescent="0.75">
      <c r="A98" s="15">
        <v>97</v>
      </c>
      <c r="B98" s="16" t="s">
        <v>3</v>
      </c>
      <c r="C98" s="16" t="s">
        <v>112</v>
      </c>
      <c r="D98" s="16" t="s">
        <v>128</v>
      </c>
      <c r="E98" s="16" t="s">
        <v>110</v>
      </c>
      <c r="F98" s="16">
        <v>308</v>
      </c>
      <c r="G98" s="16" t="s">
        <v>33</v>
      </c>
      <c r="H98" s="16" t="s">
        <v>34</v>
      </c>
      <c r="I98" s="16" t="s">
        <v>56</v>
      </c>
      <c r="J98" s="27">
        <v>34.832700099999997</v>
      </c>
      <c r="K98" s="27">
        <v>71.829615500000003</v>
      </c>
    </row>
    <row r="99" spans="1:11" ht="29.5" x14ac:dyDescent="0.75">
      <c r="A99" s="15">
        <v>98</v>
      </c>
      <c r="B99" s="16" t="s">
        <v>3</v>
      </c>
      <c r="C99" s="16" t="s">
        <v>112</v>
      </c>
      <c r="D99" s="16" t="s">
        <v>127</v>
      </c>
      <c r="E99" s="16" t="s">
        <v>110</v>
      </c>
      <c r="F99" s="16">
        <v>364</v>
      </c>
      <c r="G99" s="16" t="s">
        <v>33</v>
      </c>
      <c r="H99" s="16" t="s">
        <v>34</v>
      </c>
      <c r="I99" s="16" t="s">
        <v>56</v>
      </c>
      <c r="J99" s="27">
        <v>34.832467800000003</v>
      </c>
      <c r="K99" s="27">
        <v>71.829530599999998</v>
      </c>
    </row>
    <row r="100" spans="1:11" ht="29.5" x14ac:dyDescent="0.75">
      <c r="A100" s="15">
        <v>99</v>
      </c>
      <c r="B100" s="16" t="s">
        <v>3</v>
      </c>
      <c r="C100" s="16" t="s">
        <v>112</v>
      </c>
      <c r="D100" s="16" t="s">
        <v>126</v>
      </c>
      <c r="E100" s="16" t="s">
        <v>110</v>
      </c>
      <c r="F100" s="16">
        <v>364</v>
      </c>
      <c r="G100" s="16" t="s">
        <v>33</v>
      </c>
      <c r="H100" s="16" t="s">
        <v>34</v>
      </c>
      <c r="I100" s="16" t="s">
        <v>56</v>
      </c>
      <c r="J100" s="27">
        <v>34.832455799999998</v>
      </c>
      <c r="K100" s="27">
        <v>71.829302100000007</v>
      </c>
    </row>
    <row r="101" spans="1:11" ht="29.5" x14ac:dyDescent="0.75">
      <c r="A101" s="15">
        <v>100</v>
      </c>
      <c r="B101" s="16" t="s">
        <v>3</v>
      </c>
      <c r="C101" s="16" t="s">
        <v>112</v>
      </c>
      <c r="D101" s="16" t="s">
        <v>125</v>
      </c>
      <c r="E101" s="16" t="s">
        <v>110</v>
      </c>
      <c r="F101" s="16">
        <v>364</v>
      </c>
      <c r="G101" s="16" t="s">
        <v>33</v>
      </c>
      <c r="H101" s="16" t="s">
        <v>34</v>
      </c>
      <c r="I101" s="16" t="s">
        <v>56</v>
      </c>
      <c r="J101" s="27">
        <v>34.832151099999997</v>
      </c>
      <c r="K101" s="27">
        <v>71.829120599999996</v>
      </c>
    </row>
    <row r="102" spans="1:11" ht="29.5" x14ac:dyDescent="0.75">
      <c r="A102" s="15">
        <v>101</v>
      </c>
      <c r="B102" s="16" t="s">
        <v>3</v>
      </c>
      <c r="C102" s="16" t="s">
        <v>112</v>
      </c>
      <c r="D102" s="16" t="s">
        <v>124</v>
      </c>
      <c r="E102" s="16" t="s">
        <v>110</v>
      </c>
      <c r="F102" s="16">
        <v>630</v>
      </c>
      <c r="G102" s="16" t="s">
        <v>33</v>
      </c>
      <c r="H102" s="16" t="s">
        <v>34</v>
      </c>
      <c r="I102" s="16" t="s">
        <v>56</v>
      </c>
      <c r="J102" s="27">
        <v>34.8316248</v>
      </c>
      <c r="K102" s="27">
        <v>71.829112600000002</v>
      </c>
    </row>
    <row r="103" spans="1:11" ht="29.5" x14ac:dyDescent="0.75">
      <c r="A103" s="15">
        <v>102</v>
      </c>
      <c r="B103" s="16" t="s">
        <v>3</v>
      </c>
      <c r="C103" s="16" t="s">
        <v>112</v>
      </c>
      <c r="D103" s="16" t="s">
        <v>123</v>
      </c>
      <c r="E103" s="16" t="s">
        <v>110</v>
      </c>
      <c r="F103" s="16">
        <v>192</v>
      </c>
      <c r="G103" s="16" t="s">
        <v>33</v>
      </c>
      <c r="H103" s="16" t="s">
        <v>34</v>
      </c>
      <c r="I103" s="16" t="s">
        <v>56</v>
      </c>
      <c r="J103" s="27">
        <v>34.831683699999999</v>
      </c>
      <c r="K103" s="27">
        <v>71.829234</v>
      </c>
    </row>
    <row r="104" spans="1:11" ht="29.5" x14ac:dyDescent="0.75">
      <c r="A104" s="15">
        <v>103</v>
      </c>
      <c r="B104" s="16" t="s">
        <v>3</v>
      </c>
      <c r="C104" s="16" t="s">
        <v>112</v>
      </c>
      <c r="D104" s="16" t="s">
        <v>122</v>
      </c>
      <c r="E104" s="16" t="s">
        <v>110</v>
      </c>
      <c r="F104" s="16">
        <v>450</v>
      </c>
      <c r="G104" s="16" t="s">
        <v>33</v>
      </c>
      <c r="H104" s="16" t="s">
        <v>34</v>
      </c>
      <c r="I104" s="16" t="s">
        <v>56</v>
      </c>
      <c r="J104" s="27">
        <v>34.831678099999998</v>
      </c>
      <c r="K104" s="27">
        <v>71.829239799999996</v>
      </c>
    </row>
    <row r="105" spans="1:11" ht="29.5" x14ac:dyDescent="0.75">
      <c r="A105" s="15">
        <v>104</v>
      </c>
      <c r="B105" s="16" t="s">
        <v>3</v>
      </c>
      <c r="C105" s="16" t="s">
        <v>112</v>
      </c>
      <c r="D105" s="16" t="s">
        <v>121</v>
      </c>
      <c r="E105" s="16" t="s">
        <v>110</v>
      </c>
      <c r="F105" s="16">
        <v>192</v>
      </c>
      <c r="G105" s="16" t="s">
        <v>33</v>
      </c>
      <c r="H105" s="16" t="s">
        <v>34</v>
      </c>
      <c r="I105" s="16" t="s">
        <v>56</v>
      </c>
      <c r="J105" s="27">
        <v>34.831739900000002</v>
      </c>
      <c r="K105" s="27">
        <v>71.829317200000006</v>
      </c>
    </row>
    <row r="106" spans="1:11" ht="29.5" x14ac:dyDescent="0.75">
      <c r="A106" s="15">
        <v>105</v>
      </c>
      <c r="B106" s="16" t="s">
        <v>3</v>
      </c>
      <c r="C106" s="16" t="s">
        <v>112</v>
      </c>
      <c r="D106" s="16" t="s">
        <v>120</v>
      </c>
      <c r="E106" s="16" t="s">
        <v>110</v>
      </c>
      <c r="F106" s="16">
        <v>192</v>
      </c>
      <c r="G106" s="16" t="s">
        <v>33</v>
      </c>
      <c r="H106" s="16" t="s">
        <v>34</v>
      </c>
      <c r="I106" s="16" t="s">
        <v>56</v>
      </c>
      <c r="J106" s="27">
        <v>34.831560899999999</v>
      </c>
      <c r="K106" s="27">
        <v>71.829610900000006</v>
      </c>
    </row>
    <row r="107" spans="1:11" ht="29.5" x14ac:dyDescent="0.75">
      <c r="A107" s="15">
        <v>106</v>
      </c>
      <c r="B107" s="16" t="s">
        <v>3</v>
      </c>
      <c r="C107" s="16" t="s">
        <v>112</v>
      </c>
      <c r="D107" s="16" t="s">
        <v>119</v>
      </c>
      <c r="E107" s="16" t="s">
        <v>110</v>
      </c>
      <c r="F107" s="16">
        <v>192</v>
      </c>
      <c r="G107" s="16" t="s">
        <v>33</v>
      </c>
      <c r="H107" s="16" t="s">
        <v>34</v>
      </c>
      <c r="I107" s="16" t="s">
        <v>56</v>
      </c>
      <c r="J107" s="27">
        <v>34.831603899999998</v>
      </c>
      <c r="K107" s="27">
        <v>71.829679600000006</v>
      </c>
    </row>
    <row r="108" spans="1:11" ht="29.5" x14ac:dyDescent="0.75">
      <c r="A108" s="15">
        <v>107</v>
      </c>
      <c r="B108" s="16" t="s">
        <v>3</v>
      </c>
      <c r="C108" s="16" t="s">
        <v>112</v>
      </c>
      <c r="D108" s="16" t="s">
        <v>118</v>
      </c>
      <c r="E108" s="16" t="s">
        <v>110</v>
      </c>
      <c r="F108" s="16">
        <v>192</v>
      </c>
      <c r="G108" s="16" t="s">
        <v>33</v>
      </c>
      <c r="H108" s="16" t="s">
        <v>34</v>
      </c>
      <c r="I108" s="16" t="s">
        <v>56</v>
      </c>
      <c r="J108" s="27">
        <v>34.831646599999999</v>
      </c>
      <c r="K108" s="27">
        <v>71.829719699999998</v>
      </c>
    </row>
    <row r="109" spans="1:11" ht="29.5" x14ac:dyDescent="0.75">
      <c r="A109" s="15">
        <v>108</v>
      </c>
      <c r="B109" s="16" t="s">
        <v>3</v>
      </c>
      <c r="C109" s="16" t="s">
        <v>112</v>
      </c>
      <c r="D109" s="16" t="s">
        <v>117</v>
      </c>
      <c r="E109" s="16" t="s">
        <v>110</v>
      </c>
      <c r="F109" s="16">
        <v>192</v>
      </c>
      <c r="G109" s="16" t="s">
        <v>33</v>
      </c>
      <c r="H109" s="16" t="s">
        <v>34</v>
      </c>
      <c r="I109" s="16" t="s">
        <v>56</v>
      </c>
      <c r="J109" s="27">
        <v>34.8316698</v>
      </c>
      <c r="K109" s="27">
        <v>71.829789599999998</v>
      </c>
    </row>
    <row r="110" spans="1:11" ht="29.5" x14ac:dyDescent="0.75">
      <c r="A110" s="15">
        <v>109</v>
      </c>
      <c r="B110" s="16" t="s">
        <v>3</v>
      </c>
      <c r="C110" s="16" t="s">
        <v>112</v>
      </c>
      <c r="D110" s="16" t="s">
        <v>116</v>
      </c>
      <c r="E110" s="16" t="s">
        <v>110</v>
      </c>
      <c r="F110" s="16">
        <v>192</v>
      </c>
      <c r="G110" s="16" t="s">
        <v>33</v>
      </c>
      <c r="H110" s="16" t="s">
        <v>34</v>
      </c>
      <c r="I110" s="16" t="s">
        <v>56</v>
      </c>
      <c r="J110" s="27">
        <v>34.8320018</v>
      </c>
      <c r="K110" s="27">
        <v>71.830059700000007</v>
      </c>
    </row>
    <row r="111" spans="1:11" ht="29.5" x14ac:dyDescent="0.75">
      <c r="A111" s="15">
        <v>110</v>
      </c>
      <c r="B111" s="16" t="s">
        <v>3</v>
      </c>
      <c r="C111" s="16" t="s">
        <v>112</v>
      </c>
      <c r="D111" s="16" t="s">
        <v>115</v>
      </c>
      <c r="E111" s="16" t="s">
        <v>110</v>
      </c>
      <c r="F111" s="16">
        <v>192</v>
      </c>
      <c r="G111" s="16" t="s">
        <v>33</v>
      </c>
      <c r="H111" s="16" t="s">
        <v>34</v>
      </c>
      <c r="I111" s="16" t="s">
        <v>56</v>
      </c>
      <c r="J111" s="27">
        <v>34.8320103</v>
      </c>
      <c r="K111" s="27">
        <v>71.830086499999993</v>
      </c>
    </row>
    <row r="112" spans="1:11" ht="29.5" x14ac:dyDescent="0.75">
      <c r="A112" s="15">
        <v>111</v>
      </c>
      <c r="B112" s="16" t="s">
        <v>3</v>
      </c>
      <c r="C112" s="16" t="s">
        <v>112</v>
      </c>
      <c r="D112" s="16" t="s">
        <v>114</v>
      </c>
      <c r="E112" s="16" t="s">
        <v>113</v>
      </c>
      <c r="F112" s="16">
        <v>840</v>
      </c>
      <c r="G112" s="16" t="s">
        <v>33</v>
      </c>
      <c r="H112" s="16" t="s">
        <v>34</v>
      </c>
      <c r="I112" s="16" t="s">
        <v>56</v>
      </c>
      <c r="J112" s="27">
        <v>34.828450400000001</v>
      </c>
      <c r="K112" s="27">
        <v>71.828228100000004</v>
      </c>
    </row>
    <row r="113" spans="1:11" ht="29.5" x14ac:dyDescent="0.75">
      <c r="A113" s="15">
        <v>112</v>
      </c>
      <c r="B113" s="16" t="s">
        <v>3</v>
      </c>
      <c r="C113" s="16" t="s">
        <v>112</v>
      </c>
      <c r="D113" s="16" t="s">
        <v>111</v>
      </c>
      <c r="E113" s="16" t="s">
        <v>110</v>
      </c>
      <c r="F113" s="16">
        <v>3436</v>
      </c>
      <c r="G113" s="16" t="s">
        <v>33</v>
      </c>
      <c r="H113" s="16" t="s">
        <v>34</v>
      </c>
      <c r="I113" s="16" t="s">
        <v>56</v>
      </c>
      <c r="J113" s="27">
        <v>34.832130200000002</v>
      </c>
      <c r="K113" s="27">
        <v>71.830215100000004</v>
      </c>
    </row>
    <row r="114" spans="1:11" ht="44.25" x14ac:dyDescent="0.75">
      <c r="A114" s="15">
        <v>113</v>
      </c>
      <c r="B114" s="16" t="s">
        <v>3</v>
      </c>
      <c r="C114" s="16" t="s">
        <v>162</v>
      </c>
      <c r="D114" s="16" t="s">
        <v>2</v>
      </c>
      <c r="E114" s="16" t="s">
        <v>162</v>
      </c>
      <c r="F114" s="16" t="s">
        <v>172</v>
      </c>
      <c r="G114" s="16" t="s">
        <v>33</v>
      </c>
      <c r="H114" s="16" t="s">
        <v>34</v>
      </c>
      <c r="I114" s="27" t="s">
        <v>35</v>
      </c>
      <c r="J114" s="27">
        <v>34</v>
      </c>
      <c r="K114" s="27">
        <v>72.932514461500006</v>
      </c>
    </row>
    <row r="115" spans="1:11" ht="44.25" x14ac:dyDescent="0.75">
      <c r="A115" s="15">
        <v>114</v>
      </c>
      <c r="B115" s="16" t="s">
        <v>3</v>
      </c>
      <c r="C115" s="16" t="s">
        <v>162</v>
      </c>
      <c r="D115" s="16" t="s">
        <v>171</v>
      </c>
      <c r="E115" s="16" t="s">
        <v>278</v>
      </c>
      <c r="F115" s="16" t="s">
        <v>169</v>
      </c>
      <c r="G115" s="16" t="s">
        <v>33</v>
      </c>
      <c r="H115" s="16" t="s">
        <v>34</v>
      </c>
      <c r="I115" s="27" t="s">
        <v>35</v>
      </c>
      <c r="J115" s="27">
        <v>34</v>
      </c>
      <c r="K115" s="27">
        <v>72.931901307499999</v>
      </c>
    </row>
    <row r="116" spans="1:11" ht="44.25" x14ac:dyDescent="0.75">
      <c r="A116" s="15">
        <v>115</v>
      </c>
      <c r="B116" s="16" t="s">
        <v>3</v>
      </c>
      <c r="C116" s="16" t="s">
        <v>162</v>
      </c>
      <c r="D116" s="16" t="s">
        <v>170</v>
      </c>
      <c r="E116" s="16" t="s">
        <v>162</v>
      </c>
      <c r="F116" s="16" t="s">
        <v>169</v>
      </c>
      <c r="G116" s="16" t="s">
        <v>33</v>
      </c>
      <c r="H116" s="16" t="s">
        <v>34</v>
      </c>
      <c r="I116" s="27" t="s">
        <v>35</v>
      </c>
      <c r="J116" s="27">
        <v>34</v>
      </c>
      <c r="K116" s="27">
        <v>72.932255392200005</v>
      </c>
    </row>
    <row r="117" spans="1:11" ht="44.25" x14ac:dyDescent="0.75">
      <c r="A117" s="15">
        <v>116</v>
      </c>
      <c r="B117" s="16" t="s">
        <v>3</v>
      </c>
      <c r="C117" s="16" t="s">
        <v>162</v>
      </c>
      <c r="D117" s="16" t="s">
        <v>168</v>
      </c>
      <c r="E117" s="16" t="s">
        <v>278</v>
      </c>
      <c r="F117" s="16" t="s">
        <v>167</v>
      </c>
      <c r="G117" s="16" t="s">
        <v>33</v>
      </c>
      <c r="H117" s="16" t="s">
        <v>34</v>
      </c>
      <c r="I117" s="27" t="s">
        <v>35</v>
      </c>
      <c r="J117" s="27">
        <v>34</v>
      </c>
      <c r="K117" s="27">
        <v>72.932192395399994</v>
      </c>
    </row>
    <row r="118" spans="1:11" ht="44.25" x14ac:dyDescent="0.75">
      <c r="A118" s="15">
        <v>117</v>
      </c>
      <c r="B118" s="16" t="s">
        <v>3</v>
      </c>
      <c r="C118" s="16" t="s">
        <v>162</v>
      </c>
      <c r="D118" s="16" t="s">
        <v>166</v>
      </c>
      <c r="E118" s="16" t="s">
        <v>278</v>
      </c>
      <c r="F118" s="16" t="s">
        <v>165</v>
      </c>
      <c r="G118" s="16" t="s">
        <v>33</v>
      </c>
      <c r="H118" s="16" t="s">
        <v>34</v>
      </c>
      <c r="I118" s="27" t="s">
        <v>35</v>
      </c>
      <c r="J118" s="27">
        <v>34</v>
      </c>
      <c r="K118" s="27">
        <v>72.932513345900006</v>
      </c>
    </row>
    <row r="119" spans="1:11" ht="44.25" x14ac:dyDescent="0.75">
      <c r="A119" s="15">
        <v>118</v>
      </c>
      <c r="B119" s="16" t="s">
        <v>3</v>
      </c>
      <c r="C119" s="16" t="s">
        <v>162</v>
      </c>
      <c r="D119" s="16" t="s">
        <v>164</v>
      </c>
      <c r="E119" s="16" t="s">
        <v>162</v>
      </c>
      <c r="F119" s="16" t="s">
        <v>163</v>
      </c>
      <c r="G119" s="16" t="s">
        <v>33</v>
      </c>
      <c r="H119" s="16" t="s">
        <v>34</v>
      </c>
      <c r="I119" s="27" t="s">
        <v>35</v>
      </c>
      <c r="J119" s="27">
        <v>34</v>
      </c>
      <c r="K119" s="27">
        <v>72.932144180400002</v>
      </c>
    </row>
    <row r="120" spans="1:11" ht="29.5" x14ac:dyDescent="0.75">
      <c r="A120" s="15">
        <v>119</v>
      </c>
      <c r="B120" s="29" t="s">
        <v>3</v>
      </c>
      <c r="C120" s="30" t="s">
        <v>177</v>
      </c>
      <c r="D120" s="30" t="s">
        <v>179</v>
      </c>
      <c r="E120" s="30" t="s">
        <v>178</v>
      </c>
      <c r="F120" s="30">
        <v>99</v>
      </c>
      <c r="G120" s="30" t="s">
        <v>33</v>
      </c>
      <c r="H120" s="30" t="s">
        <v>34</v>
      </c>
      <c r="I120" s="29">
        <v>31.021000000000001</v>
      </c>
      <c r="J120" s="29">
        <v>71.013999999999996</v>
      </c>
      <c r="K120" s="29">
        <v>71.013999999999996</v>
      </c>
    </row>
    <row r="121" spans="1:11" x14ac:dyDescent="0.75">
      <c r="A121" s="15">
        <v>120</v>
      </c>
      <c r="B121" s="29" t="s">
        <v>3</v>
      </c>
      <c r="C121" s="30" t="s">
        <v>177</v>
      </c>
      <c r="D121" s="30" t="s">
        <v>180</v>
      </c>
      <c r="E121" s="30" t="s">
        <v>178</v>
      </c>
      <c r="F121" s="30">
        <v>364</v>
      </c>
      <c r="G121" s="30" t="s">
        <v>33</v>
      </c>
      <c r="H121" s="30" t="s">
        <v>34</v>
      </c>
      <c r="I121" s="29">
        <v>31.021000000000001</v>
      </c>
      <c r="J121" s="29">
        <v>71.013999999999996</v>
      </c>
      <c r="K121" s="29">
        <v>71.013999999999996</v>
      </c>
    </row>
    <row r="122" spans="1:11" ht="29.5" x14ac:dyDescent="0.75">
      <c r="A122" s="15">
        <v>121</v>
      </c>
      <c r="B122" s="29" t="s">
        <v>3</v>
      </c>
      <c r="C122" s="30" t="s">
        <v>177</v>
      </c>
      <c r="D122" s="30" t="s">
        <v>181</v>
      </c>
      <c r="E122" s="30" t="s">
        <v>178</v>
      </c>
      <c r="F122" s="30">
        <v>85</v>
      </c>
      <c r="G122" s="30" t="s">
        <v>33</v>
      </c>
      <c r="H122" s="30" t="s">
        <v>34</v>
      </c>
      <c r="I122" s="29">
        <v>31.021000000000001</v>
      </c>
      <c r="J122" s="29">
        <v>71.013999999999996</v>
      </c>
      <c r="K122" s="29">
        <v>71.013999999999996</v>
      </c>
    </row>
    <row r="123" spans="1:11" x14ac:dyDescent="0.75">
      <c r="A123" s="15">
        <v>122</v>
      </c>
      <c r="B123" s="29" t="s">
        <v>3</v>
      </c>
      <c r="C123" s="30" t="s">
        <v>177</v>
      </c>
      <c r="D123" s="30" t="s">
        <v>182</v>
      </c>
      <c r="E123" s="30" t="s">
        <v>178</v>
      </c>
      <c r="F123" s="30">
        <v>33</v>
      </c>
      <c r="G123" s="30" t="s">
        <v>33</v>
      </c>
      <c r="H123" s="30" t="s">
        <v>34</v>
      </c>
      <c r="I123" s="29">
        <v>31.021000000000001</v>
      </c>
      <c r="J123" s="29">
        <v>71.013999999999996</v>
      </c>
      <c r="K123" s="29">
        <v>71.013999999999996</v>
      </c>
    </row>
    <row r="124" spans="1:11" ht="44.25" x14ac:dyDescent="0.75">
      <c r="A124" s="15">
        <v>123</v>
      </c>
      <c r="B124" s="16" t="s">
        <v>3</v>
      </c>
      <c r="C124" s="16" t="s">
        <v>184</v>
      </c>
      <c r="D124" s="16" t="s">
        <v>185</v>
      </c>
      <c r="E124" s="16" t="s">
        <v>186</v>
      </c>
      <c r="F124" s="30">
        <v>80</v>
      </c>
      <c r="G124" s="16" t="s">
        <v>33</v>
      </c>
      <c r="H124" s="16" t="s">
        <v>34</v>
      </c>
      <c r="I124" s="16" t="s">
        <v>56</v>
      </c>
      <c r="J124" s="27">
        <v>33.590688999999998</v>
      </c>
      <c r="K124" s="27">
        <v>71.434899000000001</v>
      </c>
    </row>
    <row r="125" spans="1:11" ht="29.5" x14ac:dyDescent="0.75">
      <c r="A125" s="15">
        <v>124</v>
      </c>
      <c r="B125" s="16" t="s">
        <v>3</v>
      </c>
      <c r="C125" s="16" t="s">
        <v>184</v>
      </c>
      <c r="D125" s="16" t="s">
        <v>187</v>
      </c>
      <c r="E125" s="16" t="s">
        <v>279</v>
      </c>
      <c r="F125" s="30">
        <v>360</v>
      </c>
      <c r="G125" s="16" t="s">
        <v>33</v>
      </c>
      <c r="H125" s="16" t="s">
        <v>34</v>
      </c>
      <c r="I125" s="16" t="s">
        <v>56</v>
      </c>
      <c r="J125" s="27">
        <v>33.585557952000002</v>
      </c>
      <c r="K125" s="27">
        <v>71.450987957400002</v>
      </c>
    </row>
    <row r="126" spans="1:11" ht="29.5" x14ac:dyDescent="0.75">
      <c r="A126" s="15">
        <v>125</v>
      </c>
      <c r="B126" s="16" t="s">
        <v>3</v>
      </c>
      <c r="C126" s="16" t="s">
        <v>184</v>
      </c>
      <c r="D126" s="16" t="s">
        <v>188</v>
      </c>
      <c r="E126" s="16" t="s">
        <v>189</v>
      </c>
      <c r="F126" s="30">
        <v>36</v>
      </c>
      <c r="G126" s="16" t="s">
        <v>33</v>
      </c>
      <c r="H126" s="16" t="s">
        <v>34</v>
      </c>
      <c r="I126" s="16" t="s">
        <v>56</v>
      </c>
      <c r="J126" s="27">
        <v>33.589748</v>
      </c>
      <c r="K126" s="27">
        <v>71.433451000000005</v>
      </c>
    </row>
    <row r="127" spans="1:11" ht="44.25" x14ac:dyDescent="0.75">
      <c r="A127" s="15">
        <v>126</v>
      </c>
      <c r="B127" s="16" t="s">
        <v>3</v>
      </c>
      <c r="C127" s="16" t="s">
        <v>184</v>
      </c>
      <c r="D127" s="16" t="s">
        <v>190</v>
      </c>
      <c r="E127" s="16" t="s">
        <v>279</v>
      </c>
      <c r="F127" s="30">
        <v>156.38999999999999</v>
      </c>
      <c r="G127" s="16" t="s">
        <v>33</v>
      </c>
      <c r="H127" s="16" t="s">
        <v>34</v>
      </c>
      <c r="I127" s="16" t="s">
        <v>56</v>
      </c>
      <c r="J127" s="27">
        <v>33.590817999999999</v>
      </c>
      <c r="K127" s="27">
        <v>71.435077000000007</v>
      </c>
    </row>
    <row r="128" spans="1:11" ht="29.5" x14ac:dyDescent="0.75">
      <c r="A128" s="15">
        <v>127</v>
      </c>
      <c r="B128" s="16" t="s">
        <v>3</v>
      </c>
      <c r="C128" s="16" t="s">
        <v>184</v>
      </c>
      <c r="D128" s="16" t="s">
        <v>191</v>
      </c>
      <c r="E128" s="16" t="s">
        <v>279</v>
      </c>
      <c r="F128" s="30">
        <v>64.91</v>
      </c>
      <c r="G128" s="16" t="s">
        <v>33</v>
      </c>
      <c r="H128" s="16" t="s">
        <v>34</v>
      </c>
      <c r="I128" s="16" t="s">
        <v>56</v>
      </c>
      <c r="J128" s="27">
        <v>33.590049</v>
      </c>
      <c r="K128" s="27">
        <v>71.434917999999996</v>
      </c>
    </row>
    <row r="129" spans="1:11" ht="29.5" x14ac:dyDescent="0.75">
      <c r="A129" s="15">
        <v>128</v>
      </c>
      <c r="B129" s="16" t="s">
        <v>3</v>
      </c>
      <c r="C129" s="16" t="s">
        <v>184</v>
      </c>
      <c r="D129" s="16" t="s">
        <v>192</v>
      </c>
      <c r="E129" s="16" t="s">
        <v>193</v>
      </c>
      <c r="F129" s="30">
        <v>205</v>
      </c>
      <c r="G129" s="16" t="s">
        <v>33</v>
      </c>
      <c r="H129" s="16" t="s">
        <v>34</v>
      </c>
      <c r="I129" s="16" t="s">
        <v>56</v>
      </c>
      <c r="J129" s="27">
        <v>33.589807</v>
      </c>
      <c r="K129" s="27">
        <v>71.434375000000003</v>
      </c>
    </row>
    <row r="130" spans="1:11" ht="88.5" x14ac:dyDescent="0.75">
      <c r="A130" s="15">
        <v>129</v>
      </c>
      <c r="B130" s="16" t="s">
        <v>3</v>
      </c>
      <c r="C130" s="16" t="s">
        <v>195</v>
      </c>
      <c r="D130" s="16" t="s">
        <v>196</v>
      </c>
      <c r="E130" s="16" t="s">
        <v>197</v>
      </c>
      <c r="F130" s="30">
        <v>35</v>
      </c>
      <c r="G130" s="16" t="s">
        <v>33</v>
      </c>
      <c r="H130" s="16" t="s">
        <v>34</v>
      </c>
      <c r="I130" s="16" t="s">
        <v>56</v>
      </c>
      <c r="J130" s="27">
        <v>35.270962042000001</v>
      </c>
      <c r="K130" s="27">
        <v>73.222807961200004</v>
      </c>
    </row>
    <row r="131" spans="1:11" ht="44.25" x14ac:dyDescent="0.75">
      <c r="A131" s="15">
        <v>130</v>
      </c>
      <c r="B131" s="16" t="s">
        <v>3</v>
      </c>
      <c r="C131" s="16" t="s">
        <v>195</v>
      </c>
      <c r="D131" s="16" t="s">
        <v>198</v>
      </c>
      <c r="E131" s="16" t="s">
        <v>197</v>
      </c>
      <c r="F131" s="30">
        <v>4.7316176470588234</v>
      </c>
      <c r="G131" s="16" t="s">
        <v>33</v>
      </c>
      <c r="H131" s="16" t="s">
        <v>34</v>
      </c>
      <c r="I131" s="16" t="s">
        <v>56</v>
      </c>
      <c r="J131" s="27">
        <v>35.108405509999997</v>
      </c>
      <c r="K131" s="27">
        <v>73.004322890200001</v>
      </c>
    </row>
    <row r="132" spans="1:11" ht="29.5" x14ac:dyDescent="0.75">
      <c r="A132" s="15">
        <v>131</v>
      </c>
      <c r="B132" s="16" t="s">
        <v>3</v>
      </c>
      <c r="C132" s="16" t="s">
        <v>195</v>
      </c>
      <c r="D132" s="16" t="s">
        <v>200</v>
      </c>
      <c r="E132" s="16" t="s">
        <v>201</v>
      </c>
      <c r="F132" s="30">
        <v>16.691176470588236</v>
      </c>
      <c r="G132" s="16" t="s">
        <v>33</v>
      </c>
      <c r="H132" s="16" t="s">
        <v>34</v>
      </c>
      <c r="I132" s="16" t="s">
        <v>56</v>
      </c>
      <c r="J132" s="27">
        <v>35.261671716999999</v>
      </c>
      <c r="K132" s="27">
        <v>73.224004523399998</v>
      </c>
    </row>
    <row r="133" spans="1:11" ht="29.5" x14ac:dyDescent="0.75">
      <c r="A133" s="15">
        <v>132</v>
      </c>
      <c r="B133" s="16" t="s">
        <v>3</v>
      </c>
      <c r="C133" s="16" t="s">
        <v>195</v>
      </c>
      <c r="D133" s="16" t="s">
        <v>202</v>
      </c>
      <c r="E133" s="16" t="s">
        <v>197</v>
      </c>
      <c r="F133" s="30">
        <v>3.6764705882352939</v>
      </c>
      <c r="G133" s="16" t="s">
        <v>33</v>
      </c>
      <c r="H133" s="16" t="s">
        <v>34</v>
      </c>
      <c r="I133" s="16" t="s">
        <v>56</v>
      </c>
      <c r="J133" s="27">
        <v>35.106831975299997</v>
      </c>
      <c r="K133" s="27">
        <v>73.002881035200005</v>
      </c>
    </row>
    <row r="134" spans="1:11" ht="29.5" x14ac:dyDescent="0.75">
      <c r="A134" s="15">
        <v>133</v>
      </c>
      <c r="B134" s="16" t="s">
        <v>3</v>
      </c>
      <c r="C134" s="16" t="s">
        <v>195</v>
      </c>
      <c r="D134" s="16" t="s">
        <v>203</v>
      </c>
      <c r="E134" s="16" t="s">
        <v>197</v>
      </c>
      <c r="F134" s="30">
        <v>3.8235294117647061</v>
      </c>
      <c r="G134" s="16" t="s">
        <v>33</v>
      </c>
      <c r="H134" s="16" t="s">
        <v>34</v>
      </c>
      <c r="I134" s="16" t="s">
        <v>56</v>
      </c>
      <c r="J134" s="27">
        <v>35.271025549999997</v>
      </c>
      <c r="K134" s="27">
        <v>73.222546687299996</v>
      </c>
    </row>
    <row r="135" spans="1:11" ht="29.5" x14ac:dyDescent="0.75">
      <c r="A135" s="15">
        <v>134</v>
      </c>
      <c r="B135" s="16" t="s">
        <v>3</v>
      </c>
      <c r="C135" s="16" t="s">
        <v>195</v>
      </c>
      <c r="D135" s="16" t="s">
        <v>205</v>
      </c>
      <c r="E135" s="16" t="s">
        <v>204</v>
      </c>
      <c r="F135" s="30">
        <v>4.4558823529411766</v>
      </c>
      <c r="G135" s="16" t="s">
        <v>33</v>
      </c>
      <c r="H135" s="16" t="s">
        <v>34</v>
      </c>
      <c r="I135" s="16" t="s">
        <v>56</v>
      </c>
      <c r="J135" s="27">
        <v>35.270918071200001</v>
      </c>
      <c r="K135" s="27">
        <v>73.222523869200003</v>
      </c>
    </row>
    <row r="136" spans="1:11" ht="29.5" x14ac:dyDescent="0.75">
      <c r="A136" s="15">
        <v>135</v>
      </c>
      <c r="B136" s="16" t="s">
        <v>3</v>
      </c>
      <c r="C136" s="16" t="s">
        <v>195</v>
      </c>
      <c r="D136" s="16" t="s">
        <v>206</v>
      </c>
      <c r="E136" s="16" t="s">
        <v>197</v>
      </c>
      <c r="F136" s="30">
        <v>7.3529411764705879</v>
      </c>
      <c r="G136" s="16" t="s">
        <v>33</v>
      </c>
      <c r="H136" s="16" t="s">
        <v>34</v>
      </c>
      <c r="I136" s="16" t="s">
        <v>56</v>
      </c>
      <c r="J136" s="27">
        <v>35.270968228000001</v>
      </c>
      <c r="K136" s="27">
        <v>73.222532645399994</v>
      </c>
    </row>
    <row r="137" spans="1:11" ht="44.25" x14ac:dyDescent="0.75">
      <c r="A137" s="15">
        <v>136</v>
      </c>
      <c r="B137" s="16" t="s">
        <v>3</v>
      </c>
      <c r="C137" s="16" t="s">
        <v>195</v>
      </c>
      <c r="D137" s="16" t="s">
        <v>207</v>
      </c>
      <c r="E137" s="16" t="s">
        <v>204</v>
      </c>
      <c r="F137" s="30">
        <v>6.617647058823529</v>
      </c>
      <c r="G137" s="16" t="s">
        <v>33</v>
      </c>
      <c r="H137" s="16" t="s">
        <v>34</v>
      </c>
      <c r="I137" s="16" t="s">
        <v>56</v>
      </c>
      <c r="J137" s="27">
        <v>35.273851675400003</v>
      </c>
      <c r="K137" s="27">
        <v>73.2248536771</v>
      </c>
    </row>
    <row r="138" spans="1:11" ht="29.5" x14ac:dyDescent="0.75">
      <c r="A138" s="15">
        <v>137</v>
      </c>
      <c r="B138" s="16" t="s">
        <v>3</v>
      </c>
      <c r="C138" s="16" t="s">
        <v>195</v>
      </c>
      <c r="D138" s="16" t="s">
        <v>208</v>
      </c>
      <c r="E138" s="16" t="s">
        <v>199</v>
      </c>
      <c r="F138" s="30">
        <v>2.2279411764705901</v>
      </c>
      <c r="G138" s="16" t="s">
        <v>33</v>
      </c>
      <c r="H138" s="16" t="s">
        <v>34</v>
      </c>
      <c r="I138" s="16" t="s">
        <v>56</v>
      </c>
      <c r="J138" s="27">
        <v>35.108391922599999</v>
      </c>
      <c r="K138" s="27">
        <v>73.004253478500004</v>
      </c>
    </row>
    <row r="139" spans="1:11" ht="29.5" x14ac:dyDescent="0.75">
      <c r="A139" s="15">
        <v>138</v>
      </c>
      <c r="B139" s="16" t="s">
        <v>3</v>
      </c>
      <c r="C139" s="16" t="s">
        <v>209</v>
      </c>
      <c r="D139" s="16" t="s">
        <v>210</v>
      </c>
      <c r="E139" s="16" t="s">
        <v>211</v>
      </c>
      <c r="F139" s="16">
        <v>160</v>
      </c>
      <c r="G139" s="16" t="s">
        <v>33</v>
      </c>
      <c r="H139" s="16" t="s">
        <v>34</v>
      </c>
      <c r="I139" s="16" t="s">
        <v>56</v>
      </c>
      <c r="J139" s="27">
        <v>32.603146700000003</v>
      </c>
      <c r="K139" s="27">
        <v>70.922150200000004</v>
      </c>
    </row>
    <row r="140" spans="1:11" ht="29.5" x14ac:dyDescent="0.75">
      <c r="A140" s="15">
        <v>139</v>
      </c>
      <c r="B140" s="16" t="s">
        <v>3</v>
      </c>
      <c r="C140" s="16" t="s">
        <v>209</v>
      </c>
      <c r="D140" s="16" t="s">
        <v>210</v>
      </c>
      <c r="E140" s="16" t="s">
        <v>211</v>
      </c>
      <c r="F140" s="16">
        <v>160</v>
      </c>
      <c r="G140" s="16" t="s">
        <v>33</v>
      </c>
      <c r="H140" s="16" t="s">
        <v>34</v>
      </c>
      <c r="I140" s="16" t="s">
        <v>56</v>
      </c>
      <c r="J140" s="27">
        <v>32.603237399999998</v>
      </c>
      <c r="K140" s="27">
        <v>70.921937499999999</v>
      </c>
    </row>
    <row r="141" spans="1:11" ht="29.5" x14ac:dyDescent="0.75">
      <c r="A141" s="15">
        <v>140</v>
      </c>
      <c r="B141" s="16" t="s">
        <v>3</v>
      </c>
      <c r="C141" s="16" t="s">
        <v>209</v>
      </c>
      <c r="D141" s="16" t="s">
        <v>210</v>
      </c>
      <c r="E141" s="16" t="s">
        <v>211</v>
      </c>
      <c r="F141" s="16">
        <v>160</v>
      </c>
      <c r="G141" s="16" t="s">
        <v>33</v>
      </c>
      <c r="H141" s="16" t="s">
        <v>34</v>
      </c>
      <c r="I141" s="16" t="s">
        <v>56</v>
      </c>
      <c r="J141" s="27">
        <v>32.603135899999998</v>
      </c>
      <c r="K141" s="27">
        <v>70.921811099999999</v>
      </c>
    </row>
    <row r="142" spans="1:11" ht="29.5" x14ac:dyDescent="0.75">
      <c r="A142" s="15">
        <v>141</v>
      </c>
      <c r="B142" s="16" t="s">
        <v>3</v>
      </c>
      <c r="C142" s="16" t="s">
        <v>209</v>
      </c>
      <c r="D142" s="16" t="s">
        <v>210</v>
      </c>
      <c r="E142" s="16" t="s">
        <v>211</v>
      </c>
      <c r="F142" s="16">
        <v>160</v>
      </c>
      <c r="G142" s="16" t="s">
        <v>33</v>
      </c>
      <c r="H142" s="16" t="s">
        <v>34</v>
      </c>
      <c r="I142" s="16" t="s">
        <v>56</v>
      </c>
      <c r="J142" s="27">
        <v>32.602981100000001</v>
      </c>
      <c r="K142" s="27">
        <v>70.921830799999995</v>
      </c>
    </row>
    <row r="143" spans="1:11" ht="29.5" x14ac:dyDescent="0.75">
      <c r="A143" s="15">
        <v>142</v>
      </c>
      <c r="B143" s="16" t="s">
        <v>3</v>
      </c>
      <c r="C143" s="16" t="s">
        <v>209</v>
      </c>
      <c r="D143" s="16" t="s">
        <v>212</v>
      </c>
      <c r="E143" s="16" t="s">
        <v>211</v>
      </c>
      <c r="F143" s="16">
        <v>19.850000000000001</v>
      </c>
      <c r="G143" s="16" t="s">
        <v>33</v>
      </c>
      <c r="H143" s="16" t="s">
        <v>34</v>
      </c>
      <c r="I143" s="16" t="s">
        <v>56</v>
      </c>
      <c r="J143" s="27">
        <v>32.626048599999997</v>
      </c>
      <c r="K143" s="27">
        <v>70.781459400000003</v>
      </c>
    </row>
    <row r="144" spans="1:11" ht="29.5" x14ac:dyDescent="0.75">
      <c r="A144" s="15">
        <v>143</v>
      </c>
      <c r="B144" s="16" t="s">
        <v>3</v>
      </c>
      <c r="C144" s="16" t="s">
        <v>214</v>
      </c>
      <c r="D144" s="16" t="s">
        <v>215</v>
      </c>
      <c r="E144" s="16" t="s">
        <v>214</v>
      </c>
      <c r="F144" s="16">
        <v>24.522058823529413</v>
      </c>
      <c r="G144" s="16" t="s">
        <v>216</v>
      </c>
      <c r="H144" s="16" t="s">
        <v>34</v>
      </c>
      <c r="I144" s="27" t="s">
        <v>35</v>
      </c>
      <c r="J144" s="27">
        <v>34.509001300000001</v>
      </c>
      <c r="K144" s="27">
        <v>71.8957719</v>
      </c>
    </row>
    <row r="145" spans="1:11" ht="29.5" x14ac:dyDescent="0.75">
      <c r="A145" s="15">
        <v>144</v>
      </c>
      <c r="B145" s="16" t="s">
        <v>3</v>
      </c>
      <c r="C145" s="16" t="s">
        <v>217</v>
      </c>
      <c r="D145" s="16" t="s">
        <v>285</v>
      </c>
      <c r="E145" s="16" t="s">
        <v>214</v>
      </c>
      <c r="F145" s="16">
        <v>26.838235294117649</v>
      </c>
      <c r="G145" s="16" t="s">
        <v>216</v>
      </c>
      <c r="H145" s="16" t="s">
        <v>34</v>
      </c>
      <c r="I145" s="27" t="s">
        <v>35</v>
      </c>
      <c r="J145" s="27">
        <v>34.5658277</v>
      </c>
      <c r="K145" s="27">
        <v>71.929798300000002</v>
      </c>
    </row>
    <row r="146" spans="1:11" ht="29.5" x14ac:dyDescent="0.75">
      <c r="A146" s="15">
        <v>145</v>
      </c>
      <c r="B146" s="16" t="s">
        <v>3</v>
      </c>
      <c r="C146" s="16" t="s">
        <v>218</v>
      </c>
      <c r="D146" s="16" t="s">
        <v>219</v>
      </c>
      <c r="E146" s="16" t="s">
        <v>218</v>
      </c>
      <c r="F146" s="16">
        <v>404.41176470588238</v>
      </c>
      <c r="G146" s="16" t="s">
        <v>216</v>
      </c>
      <c r="H146" s="16" t="s">
        <v>34</v>
      </c>
      <c r="I146" s="27" t="s">
        <v>35</v>
      </c>
      <c r="J146" s="27">
        <v>34.603478799999998</v>
      </c>
      <c r="K146" s="27">
        <v>71.9527061</v>
      </c>
    </row>
    <row r="147" spans="1:11" ht="44.25" x14ac:dyDescent="0.75">
      <c r="A147" s="15">
        <v>146</v>
      </c>
      <c r="B147" s="16" t="s">
        <v>3</v>
      </c>
      <c r="C147" s="16" t="s">
        <v>218</v>
      </c>
      <c r="D147" s="16" t="s">
        <v>220</v>
      </c>
      <c r="E147" s="16" t="s">
        <v>218</v>
      </c>
      <c r="F147" s="16">
        <v>223.97058823529412</v>
      </c>
      <c r="G147" s="16" t="s">
        <v>216</v>
      </c>
      <c r="H147" s="16" t="s">
        <v>34</v>
      </c>
      <c r="I147" s="27" t="s">
        <v>35</v>
      </c>
      <c r="J147" s="27">
        <v>34.604058000000002</v>
      </c>
      <c r="K147" s="27">
        <v>71.947335600000002</v>
      </c>
    </row>
    <row r="148" spans="1:11" ht="29.5" x14ac:dyDescent="0.75">
      <c r="A148" s="15">
        <v>147</v>
      </c>
      <c r="B148" s="16" t="s">
        <v>3</v>
      </c>
      <c r="C148" s="16" t="s">
        <v>218</v>
      </c>
      <c r="D148" s="16" t="s">
        <v>221</v>
      </c>
      <c r="E148" s="16" t="s">
        <v>218</v>
      </c>
      <c r="F148" s="16">
        <v>42.220588235294116</v>
      </c>
      <c r="G148" s="16" t="s">
        <v>216</v>
      </c>
      <c r="H148" s="16" t="s">
        <v>34</v>
      </c>
      <c r="I148" s="27" t="s">
        <v>35</v>
      </c>
      <c r="J148" s="27">
        <v>34.604253700000001</v>
      </c>
      <c r="K148" s="27">
        <v>71.947521100000003</v>
      </c>
    </row>
    <row r="149" spans="1:11" ht="29.5" x14ac:dyDescent="0.75">
      <c r="A149" s="15">
        <v>148</v>
      </c>
      <c r="B149" s="16" t="s">
        <v>3</v>
      </c>
      <c r="C149" s="16" t="s">
        <v>218</v>
      </c>
      <c r="D149" s="16" t="s">
        <v>222</v>
      </c>
      <c r="E149" s="16" t="s">
        <v>218</v>
      </c>
      <c r="F149" s="16">
        <v>12.819852941176471</v>
      </c>
      <c r="G149" s="16" t="s">
        <v>216</v>
      </c>
      <c r="H149" s="16" t="s">
        <v>34</v>
      </c>
      <c r="I149" s="27" t="s">
        <v>35</v>
      </c>
      <c r="J149" s="27">
        <v>34.604456499999998</v>
      </c>
      <c r="K149" s="27">
        <v>71.947287500000002</v>
      </c>
    </row>
    <row r="150" spans="1:11" ht="29.5" x14ac:dyDescent="0.75">
      <c r="A150" s="15">
        <v>149</v>
      </c>
      <c r="B150" s="16" t="s">
        <v>3</v>
      </c>
      <c r="C150" s="16" t="s">
        <v>218</v>
      </c>
      <c r="D150" s="16" t="s">
        <v>223</v>
      </c>
      <c r="E150" s="16" t="s">
        <v>218</v>
      </c>
      <c r="F150" s="16">
        <v>5.5147058823529411</v>
      </c>
      <c r="G150" s="16" t="s">
        <v>216</v>
      </c>
      <c r="H150" s="16" t="s">
        <v>34</v>
      </c>
      <c r="I150" s="27" t="s">
        <v>35</v>
      </c>
      <c r="J150" s="27">
        <v>34.604669299999998</v>
      </c>
      <c r="K150" s="27">
        <v>71.946581600000002</v>
      </c>
    </row>
    <row r="151" spans="1:11" ht="29.5" x14ac:dyDescent="0.75">
      <c r="A151" s="15">
        <v>150</v>
      </c>
      <c r="B151" s="16" t="s">
        <v>3</v>
      </c>
      <c r="C151" s="16" t="s">
        <v>218</v>
      </c>
      <c r="D151" s="16" t="s">
        <v>224</v>
      </c>
      <c r="E151" s="16" t="s">
        <v>218</v>
      </c>
      <c r="F151" s="16">
        <v>5.3308823529411766</v>
      </c>
      <c r="G151" s="16" t="s">
        <v>216</v>
      </c>
      <c r="H151" s="16" t="s">
        <v>34</v>
      </c>
      <c r="I151" s="27" t="s">
        <v>35</v>
      </c>
      <c r="J151" s="27">
        <v>34.605175799999998</v>
      </c>
      <c r="K151" s="27">
        <v>71.947362400000003</v>
      </c>
    </row>
    <row r="152" spans="1:11" ht="29.5" x14ac:dyDescent="0.75">
      <c r="A152" s="15">
        <v>151</v>
      </c>
      <c r="B152" s="16" t="s">
        <v>3</v>
      </c>
      <c r="C152" s="16" t="s">
        <v>227</v>
      </c>
      <c r="D152" s="16" t="s">
        <v>229</v>
      </c>
      <c r="E152" s="16" t="s">
        <v>230</v>
      </c>
      <c r="F152" s="16">
        <v>162</v>
      </c>
      <c r="G152" s="16" t="s">
        <v>33</v>
      </c>
      <c r="H152" s="16" t="s">
        <v>228</v>
      </c>
      <c r="I152" s="16" t="s">
        <v>35</v>
      </c>
      <c r="J152" s="27">
        <v>34.340319800000003</v>
      </c>
      <c r="K152" s="27">
        <v>73.208215999999993</v>
      </c>
    </row>
    <row r="153" spans="1:11" ht="44.25" x14ac:dyDescent="0.75">
      <c r="A153" s="15">
        <v>152</v>
      </c>
      <c r="B153" s="16" t="s">
        <v>3</v>
      </c>
      <c r="C153" s="16" t="s">
        <v>227</v>
      </c>
      <c r="D153" s="16" t="s">
        <v>231</v>
      </c>
      <c r="E153" s="16" t="s">
        <v>227</v>
      </c>
      <c r="F153" s="16">
        <v>160</v>
      </c>
      <c r="G153" s="16" t="s">
        <v>33</v>
      </c>
      <c r="H153" s="16" t="s">
        <v>228</v>
      </c>
      <c r="I153" s="16" t="s">
        <v>35</v>
      </c>
      <c r="J153" s="27">
        <v>34.399286600000003</v>
      </c>
      <c r="K153" s="27">
        <v>73.376306200000002</v>
      </c>
    </row>
    <row r="154" spans="1:11" x14ac:dyDescent="0.75">
      <c r="A154" s="15">
        <v>153</v>
      </c>
      <c r="B154" s="16" t="s">
        <v>3</v>
      </c>
      <c r="C154" s="16" t="s">
        <v>227</v>
      </c>
      <c r="D154" s="16" t="s">
        <v>171</v>
      </c>
      <c r="E154" s="16" t="s">
        <v>227</v>
      </c>
      <c r="F154" s="16">
        <v>23.5</v>
      </c>
      <c r="G154" s="16" t="s">
        <v>33</v>
      </c>
      <c r="H154" s="16" t="s">
        <v>228</v>
      </c>
      <c r="I154" s="16" t="s">
        <v>35</v>
      </c>
      <c r="J154" s="27">
        <v>34.505266900000002</v>
      </c>
      <c r="K154" s="27">
        <v>73.018135200000003</v>
      </c>
    </row>
    <row r="155" spans="1:11" x14ac:dyDescent="0.75">
      <c r="A155" s="15">
        <v>154</v>
      </c>
      <c r="B155" s="16" t="s">
        <v>3</v>
      </c>
      <c r="C155" s="16" t="s">
        <v>227</v>
      </c>
      <c r="D155" s="16" t="s">
        <v>232</v>
      </c>
      <c r="E155" s="16" t="s">
        <v>227</v>
      </c>
      <c r="F155" s="16">
        <v>22</v>
      </c>
      <c r="G155" s="16" t="s">
        <v>33</v>
      </c>
      <c r="H155" s="16" t="s">
        <v>228</v>
      </c>
      <c r="I155" s="16" t="s">
        <v>35</v>
      </c>
      <c r="J155" s="27">
        <v>34.504102899999999</v>
      </c>
      <c r="K155" s="27">
        <v>73.018422900000004</v>
      </c>
    </row>
    <row r="156" spans="1:11" x14ac:dyDescent="0.75">
      <c r="A156" s="15">
        <v>155</v>
      </c>
      <c r="B156" s="16" t="s">
        <v>3</v>
      </c>
      <c r="C156" s="16" t="s">
        <v>227</v>
      </c>
      <c r="D156" s="16" t="s">
        <v>233</v>
      </c>
      <c r="E156" s="16" t="s">
        <v>227</v>
      </c>
      <c r="F156" s="16">
        <v>181.7</v>
      </c>
      <c r="G156" s="16" t="s">
        <v>33</v>
      </c>
      <c r="H156" s="16" t="s">
        <v>228</v>
      </c>
      <c r="I156" s="16" t="s">
        <v>35</v>
      </c>
      <c r="J156" s="27">
        <v>34.339819300000002</v>
      </c>
      <c r="K156" s="27">
        <v>73.206481400000001</v>
      </c>
    </row>
    <row r="157" spans="1:11" x14ac:dyDescent="0.75">
      <c r="A157" s="15">
        <v>156</v>
      </c>
      <c r="B157" s="16" t="s">
        <v>3</v>
      </c>
      <c r="C157" s="16" t="s">
        <v>227</v>
      </c>
      <c r="D157" s="16" t="s">
        <v>171</v>
      </c>
      <c r="E157" s="16" t="s">
        <v>227</v>
      </c>
      <c r="F157" s="16">
        <v>107</v>
      </c>
      <c r="G157" s="16" t="s">
        <v>33</v>
      </c>
      <c r="H157" s="16" t="s">
        <v>228</v>
      </c>
      <c r="I157" s="16" t="s">
        <v>35</v>
      </c>
      <c r="J157" s="27">
        <v>34.339833800000001</v>
      </c>
      <c r="K157" s="27">
        <v>73.205958600000002</v>
      </c>
    </row>
    <row r="158" spans="1:11" ht="29.5" x14ac:dyDescent="0.75">
      <c r="A158" s="15">
        <v>157</v>
      </c>
      <c r="B158" s="16" t="s">
        <v>3</v>
      </c>
      <c r="C158" s="16" t="s">
        <v>227</v>
      </c>
      <c r="D158" s="16" t="s">
        <v>234</v>
      </c>
      <c r="E158" s="16" t="s">
        <v>227</v>
      </c>
      <c r="F158" s="16">
        <v>4.5</v>
      </c>
      <c r="G158" s="16" t="s">
        <v>33</v>
      </c>
      <c r="H158" s="16" t="s">
        <v>228</v>
      </c>
      <c r="I158" s="16" t="s">
        <v>35</v>
      </c>
      <c r="J158" s="27">
        <v>34.546479099999999</v>
      </c>
      <c r="K158" s="27">
        <v>73.349510100000003</v>
      </c>
    </row>
    <row r="159" spans="1:11" ht="29.5" x14ac:dyDescent="0.75">
      <c r="A159" s="15">
        <v>158</v>
      </c>
      <c r="B159" s="16" t="s">
        <v>3</v>
      </c>
      <c r="C159" s="16" t="s">
        <v>227</v>
      </c>
      <c r="D159" s="16" t="s">
        <v>235</v>
      </c>
      <c r="E159" s="16" t="s">
        <v>227</v>
      </c>
      <c r="F159" s="16">
        <v>20</v>
      </c>
      <c r="G159" s="16" t="s">
        <v>33</v>
      </c>
      <c r="H159" s="16" t="s">
        <v>228</v>
      </c>
      <c r="I159" s="16" t="s">
        <v>35</v>
      </c>
      <c r="J159" s="27">
        <v>34.3399097</v>
      </c>
      <c r="K159" s="27">
        <v>73.204770600000003</v>
      </c>
    </row>
    <row r="160" spans="1:11" ht="29.5" x14ac:dyDescent="0.75">
      <c r="A160" s="15">
        <v>159</v>
      </c>
      <c r="B160" s="16" t="s">
        <v>3</v>
      </c>
      <c r="C160" s="16" t="s">
        <v>236</v>
      </c>
      <c r="D160" s="16" t="s">
        <v>237</v>
      </c>
      <c r="E160" s="16" t="s">
        <v>238</v>
      </c>
      <c r="F160" s="30" t="s">
        <v>264</v>
      </c>
      <c r="G160" s="16" t="s">
        <v>33</v>
      </c>
      <c r="H160" s="16" t="s">
        <v>34</v>
      </c>
      <c r="I160" s="16" t="s">
        <v>56</v>
      </c>
      <c r="J160" s="27">
        <v>34.191212399999998</v>
      </c>
      <c r="K160" s="27">
        <v>72.043251100000006</v>
      </c>
    </row>
    <row r="161" spans="1:11" x14ac:dyDescent="0.75">
      <c r="A161" s="15">
        <v>160</v>
      </c>
      <c r="B161" s="16" t="s">
        <v>3</v>
      </c>
      <c r="C161" s="16" t="s">
        <v>236</v>
      </c>
      <c r="D161" s="16" t="s">
        <v>239</v>
      </c>
      <c r="E161" s="16" t="s">
        <v>236</v>
      </c>
      <c r="F161" s="30" t="s">
        <v>265</v>
      </c>
      <c r="G161" s="16" t="s">
        <v>33</v>
      </c>
      <c r="H161" s="16" t="s">
        <v>34</v>
      </c>
      <c r="I161" s="16" t="s">
        <v>56</v>
      </c>
      <c r="J161" s="27">
        <v>34.191261099999998</v>
      </c>
      <c r="K161" s="27">
        <v>72.043471800000006</v>
      </c>
    </row>
    <row r="162" spans="1:11" x14ac:dyDescent="0.75">
      <c r="A162" s="15">
        <v>161</v>
      </c>
      <c r="B162" s="16" t="s">
        <v>3</v>
      </c>
      <c r="C162" s="16" t="s">
        <v>236</v>
      </c>
      <c r="D162" s="16" t="s">
        <v>51</v>
      </c>
      <c r="E162" s="16" t="s">
        <v>240</v>
      </c>
      <c r="F162" s="30">
        <v>10.97</v>
      </c>
      <c r="G162" s="16" t="s">
        <v>33</v>
      </c>
      <c r="H162" s="16" t="s">
        <v>34</v>
      </c>
      <c r="I162" s="16" t="s">
        <v>56</v>
      </c>
      <c r="J162" s="27">
        <v>34.294686300000002</v>
      </c>
      <c r="K162" s="27">
        <v>71.922756300000003</v>
      </c>
    </row>
    <row r="163" spans="1:11" ht="44.25" x14ac:dyDescent="0.75">
      <c r="A163" s="15">
        <v>162</v>
      </c>
      <c r="B163" s="16" t="s">
        <v>3</v>
      </c>
      <c r="C163" s="16" t="s">
        <v>242</v>
      </c>
      <c r="D163" s="16" t="s">
        <v>243</v>
      </c>
      <c r="E163" s="16" t="s">
        <v>244</v>
      </c>
      <c r="F163" s="16">
        <v>20</v>
      </c>
      <c r="G163" s="16" t="s">
        <v>33</v>
      </c>
      <c r="H163" s="16" t="s">
        <v>34</v>
      </c>
      <c r="I163" s="16" t="s">
        <v>56</v>
      </c>
      <c r="J163" s="27">
        <v>34.010646399999999</v>
      </c>
      <c r="K163" s="27">
        <v>71.981521700000002</v>
      </c>
    </row>
    <row r="164" spans="1:11" x14ac:dyDescent="0.75">
      <c r="A164" s="15">
        <v>163</v>
      </c>
      <c r="B164" s="16" t="s">
        <v>3</v>
      </c>
      <c r="C164" s="16" t="s">
        <v>242</v>
      </c>
      <c r="D164" s="16" t="s">
        <v>245</v>
      </c>
      <c r="E164" s="16" t="s">
        <v>242</v>
      </c>
      <c r="F164" s="16">
        <v>63</v>
      </c>
      <c r="G164" s="16" t="s">
        <v>33</v>
      </c>
      <c r="H164" s="16" t="s">
        <v>34</v>
      </c>
      <c r="I164" s="16" t="s">
        <v>56</v>
      </c>
      <c r="J164" s="27">
        <v>34.010762900000003</v>
      </c>
      <c r="K164" s="27">
        <v>71.981909799999997</v>
      </c>
    </row>
    <row r="165" spans="1:11" ht="29.5" x14ac:dyDescent="0.75">
      <c r="A165" s="15">
        <v>164</v>
      </c>
      <c r="B165" s="16" t="s">
        <v>3</v>
      </c>
      <c r="C165" s="16" t="s">
        <v>242</v>
      </c>
      <c r="D165" s="16" t="s">
        <v>168</v>
      </c>
      <c r="E165" s="16" t="s">
        <v>160</v>
      </c>
      <c r="F165" s="16">
        <v>72</v>
      </c>
      <c r="G165" s="16" t="s">
        <v>33</v>
      </c>
      <c r="H165" s="16" t="s">
        <v>34</v>
      </c>
      <c r="I165" s="16" t="s">
        <v>56</v>
      </c>
      <c r="J165" s="27">
        <v>34.010717200000002</v>
      </c>
      <c r="K165" s="27">
        <v>71.985811400000003</v>
      </c>
    </row>
    <row r="166" spans="1:11" ht="44.25" x14ac:dyDescent="0.75">
      <c r="A166" s="15">
        <v>165</v>
      </c>
      <c r="B166" s="16" t="s">
        <v>3</v>
      </c>
      <c r="C166" s="16" t="s">
        <v>242</v>
      </c>
      <c r="D166" s="16" t="s">
        <v>246</v>
      </c>
      <c r="E166" s="16" t="s">
        <v>242</v>
      </c>
      <c r="F166" s="16">
        <v>20</v>
      </c>
      <c r="G166" s="16" t="s">
        <v>33</v>
      </c>
      <c r="H166" s="16" t="s">
        <v>34</v>
      </c>
      <c r="I166" s="16" t="s">
        <v>56</v>
      </c>
      <c r="J166" s="27">
        <v>34.010350500000001</v>
      </c>
      <c r="K166" s="27">
        <v>71.985827900000004</v>
      </c>
    </row>
    <row r="167" spans="1:11" x14ac:dyDescent="0.75">
      <c r="A167" s="15">
        <v>166</v>
      </c>
      <c r="B167" s="20" t="s">
        <v>3</v>
      </c>
      <c r="C167" s="16" t="s">
        <v>194</v>
      </c>
      <c r="D167" s="16" t="s">
        <v>248</v>
      </c>
      <c r="E167" s="16" t="s">
        <v>248</v>
      </c>
      <c r="F167" s="16">
        <v>30</v>
      </c>
      <c r="G167" s="16" t="s">
        <v>33</v>
      </c>
      <c r="H167" s="16" t="s">
        <v>34</v>
      </c>
      <c r="I167" s="16" t="s">
        <v>56</v>
      </c>
      <c r="J167" s="27">
        <v>34.921572400000002</v>
      </c>
      <c r="K167" s="27">
        <v>72.633283500000005</v>
      </c>
    </row>
    <row r="168" spans="1:11" x14ac:dyDescent="0.75">
      <c r="A168" s="15">
        <v>167</v>
      </c>
      <c r="B168" s="16" t="s">
        <v>3</v>
      </c>
      <c r="C168" s="16" t="s">
        <v>250</v>
      </c>
      <c r="D168" s="16" t="s">
        <v>251</v>
      </c>
      <c r="E168" s="16" t="s">
        <v>281</v>
      </c>
      <c r="F168" s="16">
        <v>160.14705882352899</v>
      </c>
      <c r="G168" s="16" t="s">
        <v>33</v>
      </c>
      <c r="H168" s="16" t="s">
        <v>34</v>
      </c>
      <c r="I168" s="16" t="s">
        <v>56</v>
      </c>
      <c r="J168" s="27">
        <v>34.126259500000003</v>
      </c>
      <c r="K168" s="27">
        <v>72.474773600000006</v>
      </c>
    </row>
    <row r="169" spans="1:11" x14ac:dyDescent="0.75">
      <c r="A169" s="15">
        <v>168</v>
      </c>
      <c r="B169" s="16" t="s">
        <v>3</v>
      </c>
      <c r="C169" s="16" t="s">
        <v>250</v>
      </c>
      <c r="D169" s="16" t="s">
        <v>252</v>
      </c>
      <c r="E169" s="16" t="s">
        <v>3</v>
      </c>
      <c r="F169" s="16">
        <v>37.8125</v>
      </c>
      <c r="G169" s="16" t="s">
        <v>33</v>
      </c>
      <c r="H169" s="16" t="s">
        <v>34</v>
      </c>
      <c r="I169" s="16" t="s">
        <v>56</v>
      </c>
      <c r="J169" s="27">
        <v>34.126494299999997</v>
      </c>
      <c r="K169" s="27">
        <v>72.474936099999994</v>
      </c>
    </row>
    <row r="170" spans="1:11" x14ac:dyDescent="0.75">
      <c r="A170" s="15">
        <v>169</v>
      </c>
      <c r="B170" s="16" t="s">
        <v>3</v>
      </c>
      <c r="C170" s="16" t="s">
        <v>250</v>
      </c>
      <c r="D170" s="16" t="s">
        <v>253</v>
      </c>
      <c r="E170" s="16" t="s">
        <v>281</v>
      </c>
      <c r="F170" s="16">
        <v>30.029411764705884</v>
      </c>
      <c r="G170" s="16" t="s">
        <v>33</v>
      </c>
      <c r="H170" s="16" t="s">
        <v>34</v>
      </c>
      <c r="I170" s="16" t="s">
        <v>56</v>
      </c>
      <c r="J170" s="27">
        <v>34.12621</v>
      </c>
      <c r="K170" s="27">
        <v>72.475126599999996</v>
      </c>
    </row>
    <row r="171" spans="1:11" x14ac:dyDescent="0.75">
      <c r="A171" s="15">
        <v>170</v>
      </c>
      <c r="B171" s="16" t="s">
        <v>3</v>
      </c>
      <c r="C171" s="16" t="s">
        <v>250</v>
      </c>
      <c r="D171" s="16" t="s">
        <v>254</v>
      </c>
      <c r="E171" s="16" t="s">
        <v>281</v>
      </c>
      <c r="F171" s="16">
        <v>22.529411764705884</v>
      </c>
      <c r="G171" s="16" t="s">
        <v>33</v>
      </c>
      <c r="H171" s="16" t="s">
        <v>34</v>
      </c>
      <c r="I171" s="16" t="s">
        <v>56</v>
      </c>
      <c r="J171" s="27">
        <v>34.126327799999999</v>
      </c>
      <c r="K171" s="27">
        <v>72.475218499999997</v>
      </c>
    </row>
    <row r="172" spans="1:11" x14ac:dyDescent="0.75">
      <c r="A172" s="15">
        <v>171</v>
      </c>
      <c r="B172" s="16" t="s">
        <v>3</v>
      </c>
      <c r="C172" s="16" t="s">
        <v>250</v>
      </c>
      <c r="D172" s="16" t="s">
        <v>255</v>
      </c>
      <c r="E172" s="16" t="s">
        <v>3</v>
      </c>
      <c r="F172" s="16">
        <v>14.117647058823529</v>
      </c>
      <c r="G172" s="16" t="s">
        <v>33</v>
      </c>
      <c r="H172" s="16" t="s">
        <v>34</v>
      </c>
      <c r="I172" s="16" t="s">
        <v>56</v>
      </c>
      <c r="J172" s="27">
        <v>34.1262154</v>
      </c>
      <c r="K172" s="27">
        <v>72.475101600000002</v>
      </c>
    </row>
    <row r="173" spans="1:11" x14ac:dyDescent="0.75">
      <c r="A173" s="15">
        <v>172</v>
      </c>
      <c r="B173" s="16" t="s">
        <v>3</v>
      </c>
      <c r="C173" s="16" t="s">
        <v>250</v>
      </c>
      <c r="D173" s="16" t="s">
        <v>256</v>
      </c>
      <c r="E173" s="16" t="s">
        <v>281</v>
      </c>
      <c r="F173" s="16">
        <v>3.5294117647058822</v>
      </c>
      <c r="G173" s="16" t="s">
        <v>33</v>
      </c>
      <c r="H173" s="16" t="s">
        <v>34</v>
      </c>
      <c r="I173" s="16" t="s">
        <v>56</v>
      </c>
      <c r="J173" s="27">
        <v>34.126770999999998</v>
      </c>
      <c r="K173" s="27">
        <v>72.474656800000005</v>
      </c>
    </row>
    <row r="174" spans="1:11" x14ac:dyDescent="0.75">
      <c r="A174" s="15">
        <v>173</v>
      </c>
      <c r="B174" s="16" t="s">
        <v>3</v>
      </c>
      <c r="C174" s="16" t="s">
        <v>250</v>
      </c>
      <c r="D174" s="16" t="s">
        <v>257</v>
      </c>
      <c r="E174" s="16" t="s">
        <v>159</v>
      </c>
      <c r="F174" s="16">
        <v>60.055147058823529</v>
      </c>
      <c r="G174" s="16" t="s">
        <v>33</v>
      </c>
      <c r="H174" s="16" t="s">
        <v>34</v>
      </c>
      <c r="I174" s="16" t="s">
        <v>56</v>
      </c>
      <c r="J174" s="27">
        <v>34.125433600000001</v>
      </c>
      <c r="K174" s="27">
        <v>72.473884200000001</v>
      </c>
    </row>
    <row r="175" spans="1:11" x14ac:dyDescent="0.75">
      <c r="A175" s="15">
        <v>174</v>
      </c>
      <c r="B175" s="16" t="s">
        <v>3</v>
      </c>
      <c r="C175" s="16" t="s">
        <v>250</v>
      </c>
      <c r="D175" s="16" t="s">
        <v>258</v>
      </c>
      <c r="E175" s="16" t="s">
        <v>159</v>
      </c>
      <c r="F175" s="16">
        <v>5.632352941176471</v>
      </c>
      <c r="G175" s="16" t="s">
        <v>33</v>
      </c>
      <c r="H175" s="16" t="s">
        <v>34</v>
      </c>
      <c r="I175" s="16" t="s">
        <v>56</v>
      </c>
      <c r="J175" s="27">
        <v>34.125110100000001</v>
      </c>
      <c r="K175" s="27">
        <v>72.473630700000001</v>
      </c>
    </row>
    <row r="176" spans="1:11" x14ac:dyDescent="0.75">
      <c r="A176" s="15">
        <v>175</v>
      </c>
      <c r="B176" s="16" t="s">
        <v>3</v>
      </c>
      <c r="C176" s="16" t="s">
        <v>250</v>
      </c>
      <c r="D176" s="16" t="s">
        <v>259</v>
      </c>
      <c r="E176" s="16" t="s">
        <v>281</v>
      </c>
      <c r="F176" s="16">
        <v>3.8382352941176472</v>
      </c>
      <c r="G176" s="16" t="s">
        <v>33</v>
      </c>
      <c r="H176" s="16" t="s">
        <v>34</v>
      </c>
      <c r="I176" s="16" t="s">
        <v>56</v>
      </c>
      <c r="J176" s="27">
        <v>34.125087999999998</v>
      </c>
      <c r="K176" s="27">
        <v>72.473736400000007</v>
      </c>
    </row>
    <row r="177" spans="1:11" x14ac:dyDescent="0.75">
      <c r="A177" s="15">
        <v>176</v>
      </c>
      <c r="B177" s="16" t="s">
        <v>3</v>
      </c>
      <c r="C177" s="16" t="s">
        <v>250</v>
      </c>
      <c r="D177" s="16" t="s">
        <v>260</v>
      </c>
      <c r="E177" s="16" t="s">
        <v>159</v>
      </c>
      <c r="F177" s="16">
        <v>12.481617647058824</v>
      </c>
      <c r="G177" s="16" t="s">
        <v>33</v>
      </c>
      <c r="H177" s="16" t="s">
        <v>34</v>
      </c>
      <c r="I177" s="16" t="s">
        <v>56</v>
      </c>
      <c r="J177" s="27">
        <v>34.031952799999999</v>
      </c>
      <c r="K177" s="27">
        <v>72.370091099999996</v>
      </c>
    </row>
  </sheetData>
  <sortState xmlns:xlrd2="http://schemas.microsoft.com/office/spreadsheetml/2017/richdata2" ref="A2:J26">
    <sortCondition ref="A2:A26"/>
  </sortState>
  <pageMargins left="0.7" right="0.7" top="0.75" bottom="0.75" header="0.3" footer="0.3"/>
  <pageSetup orientation="landscape" r:id="rId1"/>
  <headerFooter>
    <oddHeader>&amp;CDistrict Abboatabad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sqref="A1:XFD1048576"/>
    </sheetView>
  </sheetViews>
  <sheetFormatPr defaultColWidth="10.7265625" defaultRowHeight="14.75" x14ac:dyDescent="0.75"/>
  <cols>
    <col min="1" max="1" width="5.1328125" style="30" customWidth="1"/>
    <col min="2" max="2" width="8.7265625" style="16" customWidth="1"/>
    <col min="3" max="3" width="6.7265625" style="16" customWidth="1"/>
    <col min="4" max="4" width="29.26953125" style="16" customWidth="1"/>
    <col min="5" max="5" width="15.26953125" style="16" customWidth="1"/>
    <col min="6" max="6" width="12.26953125" style="30" customWidth="1"/>
    <col min="7" max="7" width="12.86328125" style="16" customWidth="1"/>
    <col min="8" max="8" width="16.1328125" style="16" customWidth="1"/>
    <col min="9" max="9" width="16" style="16" customWidth="1"/>
    <col min="10" max="11" width="10.7265625" style="16"/>
    <col min="12" max="12" width="10.7265625" style="23"/>
    <col min="13" max="13" width="10.7265625" style="16"/>
    <col min="14" max="14" width="10.7265625" style="29"/>
    <col min="15" max="16384" width="10.7265625" style="16"/>
  </cols>
  <sheetData>
    <row r="1" spans="1:14" ht="42" customHeight="1" x14ac:dyDescent="0.75">
      <c r="A1" s="30" t="s">
        <v>27</v>
      </c>
      <c r="B1" s="16" t="s">
        <v>24</v>
      </c>
      <c r="C1" s="16" t="s">
        <v>25</v>
      </c>
      <c r="D1" s="16" t="s">
        <v>81</v>
      </c>
      <c r="E1" s="16" t="s">
        <v>108</v>
      </c>
      <c r="F1" s="30" t="s">
        <v>269</v>
      </c>
      <c r="G1" s="16" t="s">
        <v>41</v>
      </c>
      <c r="H1" s="16" t="s">
        <v>42</v>
      </c>
      <c r="I1" s="16" t="s">
        <v>64</v>
      </c>
      <c r="J1" s="27" t="s">
        <v>36</v>
      </c>
      <c r="K1" s="27" t="s">
        <v>37</v>
      </c>
      <c r="N1" s="16"/>
    </row>
    <row r="2" spans="1:14" ht="29.5" x14ac:dyDescent="0.75">
      <c r="A2" s="30">
        <v>1</v>
      </c>
      <c r="B2" s="16" t="s">
        <v>3</v>
      </c>
      <c r="C2" s="16" t="s">
        <v>184</v>
      </c>
      <c r="D2" s="16" t="s">
        <v>185</v>
      </c>
      <c r="E2" s="16" t="s">
        <v>186</v>
      </c>
      <c r="F2" s="30">
        <v>80</v>
      </c>
      <c r="G2" s="16" t="s">
        <v>33</v>
      </c>
      <c r="H2" s="16" t="s">
        <v>34</v>
      </c>
      <c r="I2" s="16" t="s">
        <v>56</v>
      </c>
      <c r="J2" s="27">
        <v>33.590688999999998</v>
      </c>
      <c r="K2" s="27">
        <v>71.434899000000001</v>
      </c>
      <c r="N2" s="16"/>
    </row>
    <row r="3" spans="1:14" x14ac:dyDescent="0.75">
      <c r="A3" s="30">
        <v>2</v>
      </c>
      <c r="B3" s="16" t="s">
        <v>3</v>
      </c>
      <c r="C3" s="16" t="s">
        <v>184</v>
      </c>
      <c r="D3" s="16" t="s">
        <v>187</v>
      </c>
      <c r="E3" s="16" t="s">
        <v>279</v>
      </c>
      <c r="F3" s="30">
        <v>360</v>
      </c>
      <c r="G3" s="16" t="s">
        <v>33</v>
      </c>
      <c r="H3" s="16" t="s">
        <v>34</v>
      </c>
      <c r="I3" s="16" t="s">
        <v>56</v>
      </c>
      <c r="J3" s="27">
        <v>33.585557952000002</v>
      </c>
      <c r="K3" s="27">
        <v>71.450987957400002</v>
      </c>
      <c r="N3" s="16"/>
    </row>
    <row r="4" spans="1:14" x14ac:dyDescent="0.75">
      <c r="A4" s="30">
        <v>3</v>
      </c>
      <c r="B4" s="16" t="s">
        <v>3</v>
      </c>
      <c r="C4" s="16" t="s">
        <v>184</v>
      </c>
      <c r="D4" s="16" t="s">
        <v>188</v>
      </c>
      <c r="E4" s="16" t="s">
        <v>189</v>
      </c>
      <c r="F4" s="30">
        <v>36</v>
      </c>
      <c r="G4" s="16" t="s">
        <v>33</v>
      </c>
      <c r="H4" s="16" t="s">
        <v>34</v>
      </c>
      <c r="I4" s="16" t="s">
        <v>56</v>
      </c>
      <c r="J4" s="27">
        <v>33.589748</v>
      </c>
      <c r="K4" s="27">
        <v>71.433451000000005</v>
      </c>
      <c r="N4" s="16"/>
    </row>
    <row r="5" spans="1:14" ht="29.5" x14ac:dyDescent="0.75">
      <c r="A5" s="30">
        <v>4</v>
      </c>
      <c r="B5" s="16" t="s">
        <v>3</v>
      </c>
      <c r="C5" s="16" t="s">
        <v>184</v>
      </c>
      <c r="D5" s="16" t="s">
        <v>190</v>
      </c>
      <c r="E5" s="16" t="s">
        <v>279</v>
      </c>
      <c r="F5" s="30">
        <v>156.38999999999999</v>
      </c>
      <c r="G5" s="16" t="s">
        <v>33</v>
      </c>
      <c r="H5" s="16" t="s">
        <v>34</v>
      </c>
      <c r="I5" s="16" t="s">
        <v>56</v>
      </c>
      <c r="J5" s="27">
        <v>33.590817999999999</v>
      </c>
      <c r="K5" s="27">
        <v>71.435077000000007</v>
      </c>
      <c r="N5" s="16"/>
    </row>
    <row r="6" spans="1:14" x14ac:dyDescent="0.75">
      <c r="A6" s="30">
        <v>5</v>
      </c>
      <c r="B6" s="16" t="s">
        <v>3</v>
      </c>
      <c r="C6" s="16" t="s">
        <v>184</v>
      </c>
      <c r="D6" s="16" t="s">
        <v>191</v>
      </c>
      <c r="E6" s="16" t="s">
        <v>279</v>
      </c>
      <c r="F6" s="30">
        <v>64.91</v>
      </c>
      <c r="G6" s="16" t="s">
        <v>33</v>
      </c>
      <c r="H6" s="16" t="s">
        <v>34</v>
      </c>
      <c r="I6" s="16" t="s">
        <v>56</v>
      </c>
      <c r="J6" s="27">
        <v>33.590049</v>
      </c>
      <c r="K6" s="27">
        <v>71.434917999999996</v>
      </c>
      <c r="N6" s="16"/>
    </row>
    <row r="7" spans="1:14" ht="29.5" x14ac:dyDescent="0.75">
      <c r="A7" s="30">
        <v>6</v>
      </c>
      <c r="B7" s="16" t="s">
        <v>3</v>
      </c>
      <c r="C7" s="16" t="s">
        <v>184</v>
      </c>
      <c r="D7" s="16" t="s">
        <v>192</v>
      </c>
      <c r="E7" s="16" t="s">
        <v>193</v>
      </c>
      <c r="F7" s="30">
        <v>205</v>
      </c>
      <c r="G7" s="16" t="s">
        <v>33</v>
      </c>
      <c r="H7" s="16" t="s">
        <v>34</v>
      </c>
      <c r="I7" s="16" t="s">
        <v>56</v>
      </c>
      <c r="J7" s="27">
        <v>33.589807</v>
      </c>
      <c r="K7" s="27">
        <v>71.434375000000003</v>
      </c>
      <c r="N7" s="16"/>
    </row>
    <row r="14" spans="1:14" x14ac:dyDescent="0.75">
      <c r="E14" s="16" t="s">
        <v>261</v>
      </c>
      <c r="N14" s="16"/>
    </row>
  </sheetData>
  <pageMargins left="0.7" right="0.7" top="0.75" bottom="0.75" header="0.3" footer="0.3"/>
  <pageSetup orientation="landscape" r:id="rId1"/>
  <headerFooter>
    <oddHeader>&amp;CDistrict Kohat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5"/>
  <sheetViews>
    <sheetView topLeftCell="A3" workbookViewId="0">
      <selection sqref="A1:XFD1048576"/>
    </sheetView>
  </sheetViews>
  <sheetFormatPr defaultColWidth="10.7265625" defaultRowHeight="14.75" x14ac:dyDescent="0.75"/>
  <cols>
    <col min="1" max="1" width="6.54296875" style="30" customWidth="1"/>
    <col min="2" max="2" width="8.26953125" style="16" customWidth="1"/>
    <col min="3" max="3" width="10.7265625" style="16"/>
    <col min="4" max="4" width="18.86328125" style="16" customWidth="1"/>
    <col min="5" max="5" width="18.40625" style="16" bestFit="1" customWidth="1"/>
    <col min="6" max="6" width="11.40625" style="30" customWidth="1"/>
    <col min="7" max="7" width="13.26953125" style="16" customWidth="1"/>
    <col min="8" max="8" width="14.7265625" style="16" customWidth="1"/>
    <col min="9" max="9" width="16" style="16" customWidth="1"/>
    <col min="10" max="10" width="10.7265625" style="16"/>
    <col min="11" max="11" width="10.86328125" style="16" bestFit="1" customWidth="1"/>
    <col min="12" max="12" width="10.7265625" style="23"/>
    <col min="13" max="13" width="10.7265625" style="16"/>
    <col min="14" max="14" width="10.7265625" style="29"/>
    <col min="15" max="16384" width="10.7265625" style="16"/>
  </cols>
  <sheetData>
    <row r="1" spans="1:15" ht="42" customHeight="1" x14ac:dyDescent="0.75">
      <c r="A1" s="30" t="s">
        <v>27</v>
      </c>
      <c r="B1" s="16" t="s">
        <v>38</v>
      </c>
      <c r="C1" s="16" t="s">
        <v>25</v>
      </c>
      <c r="D1" s="16" t="s">
        <v>81</v>
      </c>
      <c r="E1" s="16" t="s">
        <v>63</v>
      </c>
      <c r="F1" s="30" t="s">
        <v>269</v>
      </c>
      <c r="G1" s="16" t="s">
        <v>41</v>
      </c>
      <c r="H1" s="16" t="s">
        <v>42</v>
      </c>
      <c r="I1" s="16" t="s">
        <v>64</v>
      </c>
      <c r="J1" s="27" t="s">
        <v>36</v>
      </c>
      <c r="K1" s="27" t="s">
        <v>37</v>
      </c>
      <c r="N1" s="16"/>
    </row>
    <row r="2" spans="1:15" ht="88.5" x14ac:dyDescent="0.75">
      <c r="A2" s="30">
        <v>1</v>
      </c>
      <c r="B2" s="16" t="s">
        <v>3</v>
      </c>
      <c r="C2" s="16" t="s">
        <v>195</v>
      </c>
      <c r="D2" s="16" t="s">
        <v>196</v>
      </c>
      <c r="E2" s="16" t="s">
        <v>197</v>
      </c>
      <c r="F2" s="30">
        <v>35</v>
      </c>
      <c r="G2" s="16" t="s">
        <v>33</v>
      </c>
      <c r="H2" s="16" t="s">
        <v>34</v>
      </c>
      <c r="I2" s="16" t="s">
        <v>56</v>
      </c>
      <c r="J2" s="27">
        <v>35.270962042000001</v>
      </c>
      <c r="K2" s="27">
        <v>73.222807961200004</v>
      </c>
      <c r="N2" s="16"/>
    </row>
    <row r="3" spans="1:15" ht="29.5" x14ac:dyDescent="0.75">
      <c r="A3" s="30">
        <v>2</v>
      </c>
      <c r="B3" s="16" t="s">
        <v>3</v>
      </c>
      <c r="C3" s="16" t="s">
        <v>195</v>
      </c>
      <c r="D3" s="16" t="s">
        <v>198</v>
      </c>
      <c r="E3" s="16" t="s">
        <v>197</v>
      </c>
      <c r="F3" s="30">
        <v>4.7316176470588234</v>
      </c>
      <c r="G3" s="16" t="s">
        <v>33</v>
      </c>
      <c r="H3" s="16" t="s">
        <v>34</v>
      </c>
      <c r="I3" s="16" t="s">
        <v>56</v>
      </c>
      <c r="J3" s="27">
        <v>35.108405509999997</v>
      </c>
      <c r="K3" s="27">
        <v>73.004322890200001</v>
      </c>
      <c r="N3" s="16"/>
    </row>
    <row r="4" spans="1:15" ht="29.5" x14ac:dyDescent="0.75">
      <c r="A4" s="30">
        <v>3</v>
      </c>
      <c r="B4" s="16" t="s">
        <v>3</v>
      </c>
      <c r="C4" s="16" t="s">
        <v>195</v>
      </c>
      <c r="D4" s="16" t="s">
        <v>200</v>
      </c>
      <c r="E4" s="16" t="s">
        <v>201</v>
      </c>
      <c r="F4" s="30">
        <v>16.691176470588236</v>
      </c>
      <c r="G4" s="16" t="s">
        <v>33</v>
      </c>
      <c r="H4" s="16" t="s">
        <v>34</v>
      </c>
      <c r="I4" s="16" t="s">
        <v>56</v>
      </c>
      <c r="J4" s="27">
        <v>35.261671716999999</v>
      </c>
      <c r="K4" s="27">
        <v>73.224004523399998</v>
      </c>
      <c r="N4" s="16"/>
    </row>
    <row r="5" spans="1:15" ht="29.5" x14ac:dyDescent="0.75">
      <c r="A5" s="30">
        <v>4</v>
      </c>
      <c r="B5" s="16" t="s">
        <v>3</v>
      </c>
      <c r="C5" s="16" t="s">
        <v>195</v>
      </c>
      <c r="D5" s="16" t="s">
        <v>202</v>
      </c>
      <c r="E5" s="16" t="s">
        <v>197</v>
      </c>
      <c r="F5" s="30">
        <v>3.6764705882352939</v>
      </c>
      <c r="G5" s="16" t="s">
        <v>33</v>
      </c>
      <c r="H5" s="16" t="s">
        <v>34</v>
      </c>
      <c r="I5" s="16" t="s">
        <v>56</v>
      </c>
      <c r="J5" s="27">
        <v>35.106831975299997</v>
      </c>
      <c r="K5" s="27">
        <v>73.002881035200005</v>
      </c>
      <c r="N5" s="16"/>
    </row>
    <row r="6" spans="1:15" x14ac:dyDescent="0.75">
      <c r="A6" s="30">
        <v>5</v>
      </c>
      <c r="B6" s="16" t="s">
        <v>3</v>
      </c>
      <c r="C6" s="16" t="s">
        <v>195</v>
      </c>
      <c r="D6" s="16" t="s">
        <v>203</v>
      </c>
      <c r="E6" s="16" t="s">
        <v>197</v>
      </c>
      <c r="F6" s="30">
        <v>3.8235294117647061</v>
      </c>
      <c r="G6" s="16" t="s">
        <v>33</v>
      </c>
      <c r="H6" s="16" t="s">
        <v>34</v>
      </c>
      <c r="I6" s="16" t="s">
        <v>56</v>
      </c>
      <c r="J6" s="27">
        <v>35.271025549999997</v>
      </c>
      <c r="K6" s="27">
        <v>73.222546687299996</v>
      </c>
      <c r="N6" s="16"/>
    </row>
    <row r="7" spans="1:15" x14ac:dyDescent="0.75">
      <c r="A7" s="30">
        <v>6</v>
      </c>
      <c r="B7" s="16" t="s">
        <v>3</v>
      </c>
      <c r="C7" s="16" t="s">
        <v>195</v>
      </c>
      <c r="D7" s="16" t="s">
        <v>205</v>
      </c>
      <c r="E7" s="16" t="s">
        <v>204</v>
      </c>
      <c r="F7" s="30">
        <v>4.4558823529411766</v>
      </c>
      <c r="G7" s="16" t="s">
        <v>33</v>
      </c>
      <c r="H7" s="16" t="s">
        <v>34</v>
      </c>
      <c r="I7" s="16" t="s">
        <v>56</v>
      </c>
      <c r="J7" s="27">
        <v>35.270918071200001</v>
      </c>
      <c r="K7" s="27">
        <v>73.222523869200003</v>
      </c>
      <c r="N7" s="16"/>
    </row>
    <row r="8" spans="1:15" x14ac:dyDescent="0.75">
      <c r="A8" s="30">
        <v>7</v>
      </c>
      <c r="B8" s="16" t="s">
        <v>3</v>
      </c>
      <c r="C8" s="16" t="s">
        <v>195</v>
      </c>
      <c r="D8" s="16" t="s">
        <v>206</v>
      </c>
      <c r="E8" s="16" t="s">
        <v>197</v>
      </c>
      <c r="F8" s="30">
        <v>7.3529411764705879</v>
      </c>
      <c r="G8" s="16" t="s">
        <v>33</v>
      </c>
      <c r="H8" s="16" t="s">
        <v>34</v>
      </c>
      <c r="I8" s="16" t="s">
        <v>56</v>
      </c>
      <c r="J8" s="27">
        <v>35.270968228000001</v>
      </c>
      <c r="K8" s="27">
        <v>73.222532645399994</v>
      </c>
      <c r="N8" s="16"/>
    </row>
    <row r="9" spans="1:15" ht="44.25" x14ac:dyDescent="0.75">
      <c r="A9" s="30">
        <v>8</v>
      </c>
      <c r="B9" s="16" t="s">
        <v>3</v>
      </c>
      <c r="C9" s="16" t="s">
        <v>195</v>
      </c>
      <c r="D9" s="16" t="s">
        <v>207</v>
      </c>
      <c r="E9" s="16" t="s">
        <v>204</v>
      </c>
      <c r="F9" s="30">
        <v>6.617647058823529</v>
      </c>
      <c r="G9" s="16" t="s">
        <v>33</v>
      </c>
      <c r="H9" s="16" t="s">
        <v>34</v>
      </c>
      <c r="I9" s="16" t="s">
        <v>56</v>
      </c>
      <c r="J9" s="27">
        <v>35.273851675400003</v>
      </c>
      <c r="K9" s="27">
        <v>73.2248536771</v>
      </c>
      <c r="N9" s="16"/>
    </row>
    <row r="10" spans="1:15" ht="29.5" x14ac:dyDescent="0.75">
      <c r="A10" s="30">
        <v>9</v>
      </c>
      <c r="B10" s="16" t="s">
        <v>3</v>
      </c>
      <c r="C10" s="16" t="s">
        <v>195</v>
      </c>
      <c r="D10" s="16" t="s">
        <v>208</v>
      </c>
      <c r="E10" s="16" t="s">
        <v>199</v>
      </c>
      <c r="F10" s="30">
        <v>2.2279411764705901</v>
      </c>
      <c r="G10" s="16" t="s">
        <v>33</v>
      </c>
      <c r="H10" s="16" t="s">
        <v>34</v>
      </c>
      <c r="I10" s="16" t="s">
        <v>56</v>
      </c>
      <c r="J10" s="27">
        <v>35.108391922599999</v>
      </c>
      <c r="K10" s="27">
        <v>73.004253478500004</v>
      </c>
      <c r="N10" s="16"/>
    </row>
    <row r="13" spans="1:15" x14ac:dyDescent="0.75">
      <c r="N13" s="16"/>
      <c r="O13" s="16" t="s">
        <v>261</v>
      </c>
    </row>
    <row r="15" spans="1:15" x14ac:dyDescent="0.75">
      <c r="E15" s="16" t="s">
        <v>261</v>
      </c>
      <c r="N15" s="16"/>
    </row>
  </sheetData>
  <pageMargins left="0.7" right="0.7" top="0.75" bottom="0.75" header="0.3" footer="0.3"/>
  <pageSetup orientation="landscape" r:id="rId1"/>
  <headerFooter>
    <oddHeader>&amp;CDistrict Kohistan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5"/>
  <sheetViews>
    <sheetView topLeftCell="A16" workbookViewId="0">
      <selection sqref="A1:XFD1048576"/>
    </sheetView>
  </sheetViews>
  <sheetFormatPr defaultColWidth="10.7265625" defaultRowHeight="14.75" x14ac:dyDescent="0.75"/>
  <cols>
    <col min="1" max="1" width="5.40625" style="30" customWidth="1"/>
    <col min="2" max="2" width="6.54296875" style="16" customWidth="1"/>
    <col min="3" max="3" width="12.54296875" style="16" bestFit="1" customWidth="1"/>
    <col min="4" max="4" width="19.7265625" style="16" customWidth="1"/>
    <col min="5" max="5" width="16.7265625" style="16" customWidth="1"/>
    <col min="6" max="6" width="14.26953125" style="16" customWidth="1"/>
    <col min="7" max="7" width="7.86328125" style="16" customWidth="1"/>
    <col min="8" max="8" width="8.86328125" style="16" customWidth="1"/>
    <col min="9" max="9" width="9.1328125" style="16" customWidth="1"/>
    <col min="10" max="11" width="10.7265625" style="27"/>
    <col min="12" max="12" width="10.7265625" style="23"/>
    <col min="13" max="13" width="10.7265625" style="16"/>
    <col min="14" max="14" width="10.7265625" style="23"/>
    <col min="15" max="16384" width="10.7265625" style="16"/>
  </cols>
  <sheetData>
    <row r="1" spans="1:14" ht="34.5" customHeight="1" x14ac:dyDescent="0.75">
      <c r="A1" s="30" t="s">
        <v>27</v>
      </c>
      <c r="B1" s="16" t="s">
        <v>38</v>
      </c>
      <c r="C1" s="16" t="s">
        <v>89</v>
      </c>
      <c r="D1" s="16" t="s">
        <v>28</v>
      </c>
      <c r="E1" s="16" t="s">
        <v>161</v>
      </c>
      <c r="F1" s="16" t="s">
        <v>280</v>
      </c>
      <c r="G1" s="16" t="s">
        <v>41</v>
      </c>
      <c r="H1" s="16" t="s">
        <v>42</v>
      </c>
      <c r="I1" s="16" t="s">
        <v>64</v>
      </c>
      <c r="J1" s="27" t="s">
        <v>36</v>
      </c>
      <c r="K1" s="27" t="s">
        <v>37</v>
      </c>
      <c r="N1" s="16"/>
    </row>
    <row r="2" spans="1:14" ht="29.5" x14ac:dyDescent="0.75">
      <c r="A2" s="30">
        <v>1</v>
      </c>
      <c r="B2" s="16" t="s">
        <v>3</v>
      </c>
      <c r="C2" s="16" t="s">
        <v>209</v>
      </c>
      <c r="D2" s="16" t="s">
        <v>210</v>
      </c>
      <c r="E2" s="16" t="s">
        <v>211</v>
      </c>
      <c r="F2" s="16">
        <v>160</v>
      </c>
      <c r="G2" s="16" t="s">
        <v>33</v>
      </c>
      <c r="H2" s="16" t="s">
        <v>34</v>
      </c>
      <c r="I2" s="16" t="s">
        <v>56</v>
      </c>
      <c r="J2" s="27">
        <v>32.603146700000003</v>
      </c>
      <c r="K2" s="27">
        <v>70.922150200000004</v>
      </c>
      <c r="N2" s="16"/>
    </row>
    <row r="3" spans="1:14" ht="29.5" x14ac:dyDescent="0.75">
      <c r="A3" s="30">
        <v>2</v>
      </c>
      <c r="B3" s="16" t="s">
        <v>3</v>
      </c>
      <c r="C3" s="16" t="s">
        <v>209</v>
      </c>
      <c r="D3" s="16" t="s">
        <v>210</v>
      </c>
      <c r="E3" s="16" t="s">
        <v>211</v>
      </c>
      <c r="F3" s="16">
        <v>160</v>
      </c>
      <c r="G3" s="16" t="s">
        <v>33</v>
      </c>
      <c r="H3" s="16" t="s">
        <v>34</v>
      </c>
      <c r="I3" s="16" t="s">
        <v>56</v>
      </c>
      <c r="J3" s="27">
        <v>32.603237399999998</v>
      </c>
      <c r="K3" s="27">
        <v>70.921937499999999</v>
      </c>
      <c r="N3" s="16"/>
    </row>
    <row r="4" spans="1:14" ht="29.5" x14ac:dyDescent="0.75">
      <c r="A4" s="30">
        <v>3</v>
      </c>
      <c r="B4" s="16" t="s">
        <v>3</v>
      </c>
      <c r="C4" s="16" t="s">
        <v>209</v>
      </c>
      <c r="D4" s="16" t="s">
        <v>210</v>
      </c>
      <c r="E4" s="16" t="s">
        <v>211</v>
      </c>
      <c r="F4" s="16">
        <v>160</v>
      </c>
      <c r="G4" s="16" t="s">
        <v>33</v>
      </c>
      <c r="H4" s="16" t="s">
        <v>34</v>
      </c>
      <c r="I4" s="16" t="s">
        <v>56</v>
      </c>
      <c r="J4" s="27">
        <v>32.603135899999998</v>
      </c>
      <c r="K4" s="27">
        <v>70.921811099999999</v>
      </c>
      <c r="N4" s="16"/>
    </row>
    <row r="5" spans="1:14" ht="29.5" x14ac:dyDescent="0.75">
      <c r="A5" s="30">
        <v>4</v>
      </c>
      <c r="B5" s="16" t="s">
        <v>3</v>
      </c>
      <c r="C5" s="16" t="s">
        <v>209</v>
      </c>
      <c r="D5" s="16" t="s">
        <v>210</v>
      </c>
      <c r="E5" s="16" t="s">
        <v>211</v>
      </c>
      <c r="F5" s="16">
        <v>160</v>
      </c>
      <c r="G5" s="16" t="s">
        <v>33</v>
      </c>
      <c r="H5" s="16" t="s">
        <v>34</v>
      </c>
      <c r="I5" s="16" t="s">
        <v>56</v>
      </c>
      <c r="J5" s="27">
        <v>32.602981100000001</v>
      </c>
      <c r="K5" s="27">
        <v>70.921830799999995</v>
      </c>
      <c r="N5" s="16"/>
    </row>
    <row r="6" spans="1:14" x14ac:dyDescent="0.75">
      <c r="A6" s="30">
        <v>5</v>
      </c>
      <c r="B6" s="16" t="s">
        <v>3</v>
      </c>
      <c r="C6" s="16" t="s">
        <v>209</v>
      </c>
      <c r="D6" s="16" t="s">
        <v>212</v>
      </c>
      <c r="E6" s="16" t="s">
        <v>211</v>
      </c>
      <c r="F6" s="16">
        <v>19.850000000000001</v>
      </c>
      <c r="G6" s="16" t="s">
        <v>33</v>
      </c>
      <c r="H6" s="16" t="s">
        <v>34</v>
      </c>
      <c r="I6" s="16" t="s">
        <v>56</v>
      </c>
      <c r="J6" s="27">
        <v>32.626048599999997</v>
      </c>
      <c r="K6" s="27">
        <v>70.781459400000003</v>
      </c>
      <c r="N6" s="16"/>
    </row>
    <row r="7" spans="1:14" x14ac:dyDescent="0.75">
      <c r="N7" s="16"/>
    </row>
    <row r="8" spans="1:14" x14ac:dyDescent="0.75">
      <c r="N8" s="16"/>
    </row>
    <row r="13" spans="1:14" x14ac:dyDescent="0.75">
      <c r="E13" s="16" t="s">
        <v>261</v>
      </c>
      <c r="N13" s="16"/>
    </row>
    <row r="14" spans="1:14" x14ac:dyDescent="0.75">
      <c r="N14" s="16"/>
    </row>
    <row r="15" spans="1:14" x14ac:dyDescent="0.75">
      <c r="N15" s="16"/>
    </row>
  </sheetData>
  <pageMargins left="0.7" right="0.7" top="0.75" bottom="0.75" header="0.3" footer="0.3"/>
  <pageSetup orientation="landscape" r:id="rId1"/>
  <headerFooter>
    <oddHeader>&amp;CDistrict Lakki Marwat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5"/>
  <sheetViews>
    <sheetView tabSelected="1" workbookViewId="0">
      <selection activeCell="F16" sqref="F16"/>
    </sheetView>
  </sheetViews>
  <sheetFormatPr defaultColWidth="10.7265625" defaultRowHeight="14.75" x14ac:dyDescent="0.75"/>
  <cols>
    <col min="1" max="1" width="5.26953125" style="16" customWidth="1"/>
    <col min="2" max="2" width="7.40625" style="16" customWidth="1"/>
    <col min="3" max="3" width="17.26953125" style="16" customWidth="1"/>
    <col min="4" max="4" width="28.86328125" style="16" customWidth="1"/>
    <col min="5" max="5" width="15.26953125" style="16" customWidth="1"/>
    <col min="6" max="6" width="9" style="16" customWidth="1"/>
    <col min="7" max="7" width="8.26953125" style="16" customWidth="1"/>
    <col min="8" max="8" width="8.54296875" style="16" customWidth="1"/>
    <col min="9" max="9" width="10.7265625" style="27"/>
    <col min="10" max="10" width="10.26953125" style="27" customWidth="1"/>
    <col min="11" max="11" width="10.7265625" style="23"/>
    <col min="12" max="12" width="10.7265625" style="29"/>
    <col min="13" max="16384" width="10.7265625" style="16"/>
  </cols>
  <sheetData>
    <row r="1" spans="1:11" ht="52.5" customHeight="1" x14ac:dyDescent="0.75">
      <c r="A1" s="16" t="s">
        <v>82</v>
      </c>
      <c r="B1" s="16" t="s">
        <v>84</v>
      </c>
      <c r="C1" s="16" t="s">
        <v>83</v>
      </c>
      <c r="D1" s="16" t="s">
        <v>81</v>
      </c>
      <c r="E1" s="16" t="s">
        <v>80</v>
      </c>
      <c r="F1" s="16" t="s">
        <v>268</v>
      </c>
      <c r="G1" s="16" t="s">
        <v>213</v>
      </c>
      <c r="H1" s="16" t="s">
        <v>42</v>
      </c>
      <c r="I1" s="27" t="s">
        <v>64</v>
      </c>
      <c r="J1" s="27" t="s">
        <v>78</v>
      </c>
      <c r="K1" s="27" t="s">
        <v>79</v>
      </c>
    </row>
    <row r="2" spans="1:11" ht="21" customHeight="1" x14ac:dyDescent="0.75">
      <c r="A2" s="33">
        <v>1</v>
      </c>
      <c r="B2" s="16" t="s">
        <v>3</v>
      </c>
      <c r="C2" s="16" t="s">
        <v>214</v>
      </c>
      <c r="D2" s="16" t="s">
        <v>215</v>
      </c>
      <c r="E2" s="16" t="s">
        <v>214</v>
      </c>
      <c r="F2" s="16">
        <v>24.522058823529413</v>
      </c>
      <c r="G2" s="16" t="s">
        <v>216</v>
      </c>
      <c r="H2" s="16" t="s">
        <v>34</v>
      </c>
      <c r="I2" s="27" t="s">
        <v>35</v>
      </c>
      <c r="J2" s="27">
        <v>34.509001300000001</v>
      </c>
      <c r="K2" s="27">
        <v>71.8957719</v>
      </c>
    </row>
    <row r="3" spans="1:11" ht="23.25" customHeight="1" x14ac:dyDescent="0.75">
      <c r="A3" s="33">
        <v>2</v>
      </c>
      <c r="B3" s="16" t="s">
        <v>3</v>
      </c>
      <c r="C3" s="16" t="s">
        <v>217</v>
      </c>
      <c r="D3" s="16" t="s">
        <v>285</v>
      </c>
      <c r="E3" s="16" t="s">
        <v>214</v>
      </c>
      <c r="F3" s="16">
        <v>26.838235294117649</v>
      </c>
      <c r="G3" s="16" t="s">
        <v>216</v>
      </c>
      <c r="H3" s="16" t="s">
        <v>34</v>
      </c>
      <c r="I3" s="27" t="s">
        <v>35</v>
      </c>
      <c r="J3" s="27">
        <v>34.5658277</v>
      </c>
      <c r="K3" s="27">
        <v>71.929798300000002</v>
      </c>
    </row>
    <row r="4" spans="1:11" ht="29.5" x14ac:dyDescent="0.75">
      <c r="A4" s="33">
        <v>3</v>
      </c>
      <c r="B4" s="16" t="s">
        <v>3</v>
      </c>
      <c r="C4" s="16" t="s">
        <v>218</v>
      </c>
      <c r="D4" s="16" t="s">
        <v>219</v>
      </c>
      <c r="E4" s="16" t="s">
        <v>218</v>
      </c>
      <c r="F4" s="16">
        <v>404.41176470588238</v>
      </c>
      <c r="G4" s="16" t="s">
        <v>216</v>
      </c>
      <c r="H4" s="16" t="s">
        <v>34</v>
      </c>
      <c r="I4" s="27" t="s">
        <v>35</v>
      </c>
      <c r="J4" s="27">
        <v>34.603478799999998</v>
      </c>
      <c r="K4" s="27">
        <v>71.9527061</v>
      </c>
    </row>
    <row r="5" spans="1:11" ht="29.5" x14ac:dyDescent="0.75">
      <c r="A5" s="33">
        <v>4</v>
      </c>
      <c r="B5" s="16" t="s">
        <v>3</v>
      </c>
      <c r="C5" s="16" t="s">
        <v>218</v>
      </c>
      <c r="D5" s="16" t="s">
        <v>220</v>
      </c>
      <c r="E5" s="16" t="s">
        <v>218</v>
      </c>
      <c r="F5" s="16">
        <v>223.97058823529412</v>
      </c>
      <c r="G5" s="16" t="s">
        <v>216</v>
      </c>
      <c r="H5" s="16" t="s">
        <v>34</v>
      </c>
      <c r="I5" s="27" t="s">
        <v>35</v>
      </c>
      <c r="J5" s="27">
        <v>34.604058000000002</v>
      </c>
      <c r="K5" s="27">
        <v>71.947335600000002</v>
      </c>
    </row>
    <row r="6" spans="1:11" ht="29.5" x14ac:dyDescent="0.75">
      <c r="A6" s="33">
        <v>5</v>
      </c>
      <c r="B6" s="16" t="s">
        <v>3</v>
      </c>
      <c r="C6" s="16" t="s">
        <v>218</v>
      </c>
      <c r="D6" s="16" t="s">
        <v>221</v>
      </c>
      <c r="E6" s="16" t="s">
        <v>218</v>
      </c>
      <c r="F6" s="16">
        <v>42.220588235294116</v>
      </c>
      <c r="G6" s="16" t="s">
        <v>216</v>
      </c>
      <c r="H6" s="16" t="s">
        <v>34</v>
      </c>
      <c r="I6" s="27" t="s">
        <v>35</v>
      </c>
      <c r="J6" s="27">
        <v>34.604253700000001</v>
      </c>
      <c r="K6" s="27">
        <v>71.947521100000003</v>
      </c>
    </row>
    <row r="7" spans="1:11" ht="29.5" x14ac:dyDescent="0.75">
      <c r="A7" s="33">
        <v>6</v>
      </c>
      <c r="B7" s="16" t="s">
        <v>3</v>
      </c>
      <c r="C7" s="16" t="s">
        <v>218</v>
      </c>
      <c r="D7" s="16" t="s">
        <v>222</v>
      </c>
      <c r="E7" s="16" t="s">
        <v>218</v>
      </c>
      <c r="F7" s="16">
        <v>12.819852941176471</v>
      </c>
      <c r="G7" s="16" t="s">
        <v>216</v>
      </c>
      <c r="H7" s="16" t="s">
        <v>34</v>
      </c>
      <c r="I7" s="27" t="s">
        <v>35</v>
      </c>
      <c r="J7" s="27">
        <v>34.604456499999998</v>
      </c>
      <c r="K7" s="27">
        <v>71.947287500000002</v>
      </c>
    </row>
    <row r="8" spans="1:11" ht="29.5" x14ac:dyDescent="0.75">
      <c r="A8" s="33">
        <v>7</v>
      </c>
      <c r="B8" s="16" t="s">
        <v>3</v>
      </c>
      <c r="C8" s="16" t="s">
        <v>218</v>
      </c>
      <c r="D8" s="16" t="s">
        <v>223</v>
      </c>
      <c r="E8" s="16" t="s">
        <v>218</v>
      </c>
      <c r="F8" s="16">
        <v>5.5147058823529411</v>
      </c>
      <c r="G8" s="16" t="s">
        <v>216</v>
      </c>
      <c r="H8" s="16" t="s">
        <v>34</v>
      </c>
      <c r="I8" s="27" t="s">
        <v>35</v>
      </c>
      <c r="J8" s="27">
        <v>34.604669299999998</v>
      </c>
      <c r="K8" s="27">
        <v>71.946581600000002</v>
      </c>
    </row>
    <row r="9" spans="1:11" ht="29.5" x14ac:dyDescent="0.75">
      <c r="A9" s="33">
        <v>8</v>
      </c>
      <c r="B9" s="16" t="s">
        <v>3</v>
      </c>
      <c r="C9" s="16" t="s">
        <v>218</v>
      </c>
      <c r="D9" s="16" t="s">
        <v>224</v>
      </c>
      <c r="E9" s="16" t="s">
        <v>218</v>
      </c>
      <c r="F9" s="16">
        <v>5.3308823529411766</v>
      </c>
      <c r="G9" s="16" t="s">
        <v>216</v>
      </c>
      <c r="H9" s="16" t="s">
        <v>34</v>
      </c>
      <c r="I9" s="27" t="s">
        <v>35</v>
      </c>
      <c r="J9" s="27">
        <v>34.605175799999998</v>
      </c>
      <c r="K9" s="27">
        <v>71.947362400000003</v>
      </c>
    </row>
    <row r="15" spans="1:11" x14ac:dyDescent="0.75">
      <c r="E15" s="16" t="s">
        <v>261</v>
      </c>
    </row>
  </sheetData>
  <pageMargins left="0.7" right="0.7" top="0.75" bottom="0.75" header="0.3" footer="0.3"/>
  <pageSetup orientation="landscape" r:id="rId1"/>
  <headerFooter>
    <oddHeader>&amp;CDistrict Malakand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5"/>
  <sheetViews>
    <sheetView topLeftCell="A8" workbookViewId="0">
      <selection activeCell="E11" sqref="E11"/>
    </sheetView>
  </sheetViews>
  <sheetFormatPr defaultColWidth="10.7265625" defaultRowHeight="14.75" x14ac:dyDescent="0.75"/>
  <cols>
    <col min="1" max="1" width="4.86328125" style="30" customWidth="1"/>
    <col min="2" max="2" width="9.86328125" style="16" customWidth="1"/>
    <col min="3" max="3" width="10.7265625" style="16"/>
    <col min="4" max="4" width="21.40625" style="16" customWidth="1"/>
    <col min="5" max="5" width="11.1328125" style="16" customWidth="1"/>
    <col min="6" max="6" width="18.1328125" style="16" customWidth="1"/>
    <col min="7" max="7" width="15.40625" style="16" customWidth="1"/>
    <col min="8" max="8" width="17" style="16" customWidth="1"/>
    <col min="9" max="9" width="10.7265625" style="23"/>
    <col min="10" max="12" width="10.7265625" style="16"/>
    <col min="13" max="13" width="10.7265625" style="23"/>
    <col min="14" max="16384" width="10.7265625" style="16"/>
  </cols>
  <sheetData>
    <row r="1" spans="1:13" ht="49.5" customHeight="1" x14ac:dyDescent="0.75">
      <c r="A1" s="30" t="s">
        <v>27</v>
      </c>
      <c r="B1" s="16" t="s">
        <v>249</v>
      </c>
      <c r="C1" s="16" t="s">
        <v>25</v>
      </c>
      <c r="D1" s="16" t="s">
        <v>81</v>
      </c>
      <c r="E1" s="16" t="s">
        <v>225</v>
      </c>
      <c r="F1" s="16" t="s">
        <v>269</v>
      </c>
      <c r="G1" s="16" t="s">
        <v>41</v>
      </c>
      <c r="H1" s="16" t="s">
        <v>226</v>
      </c>
      <c r="I1" s="16" t="s">
        <v>286</v>
      </c>
      <c r="J1" s="27" t="s">
        <v>36</v>
      </c>
      <c r="K1" s="27" t="s">
        <v>37</v>
      </c>
      <c r="M1" s="16"/>
    </row>
    <row r="2" spans="1:13" ht="60" customHeight="1" x14ac:dyDescent="0.75">
      <c r="A2" s="30">
        <v>1</v>
      </c>
      <c r="B2" s="16" t="s">
        <v>3</v>
      </c>
      <c r="C2" s="16" t="s">
        <v>227</v>
      </c>
      <c r="D2" s="16" t="s">
        <v>229</v>
      </c>
      <c r="E2" s="16" t="s">
        <v>230</v>
      </c>
      <c r="F2" s="16">
        <v>162</v>
      </c>
      <c r="G2" s="16" t="s">
        <v>33</v>
      </c>
      <c r="H2" s="16" t="s">
        <v>228</v>
      </c>
      <c r="I2" s="16" t="s">
        <v>35</v>
      </c>
      <c r="J2" s="27">
        <v>34.340319800000003</v>
      </c>
      <c r="K2" s="27">
        <v>73.208215999999993</v>
      </c>
      <c r="M2" s="16"/>
    </row>
    <row r="3" spans="1:13" ht="45" customHeight="1" x14ac:dyDescent="0.75">
      <c r="A3" s="30">
        <v>2</v>
      </c>
      <c r="B3" s="16" t="s">
        <v>3</v>
      </c>
      <c r="C3" s="16" t="s">
        <v>227</v>
      </c>
      <c r="D3" s="16" t="s">
        <v>231</v>
      </c>
      <c r="E3" s="16" t="s">
        <v>227</v>
      </c>
      <c r="F3" s="16">
        <v>160</v>
      </c>
      <c r="G3" s="16" t="s">
        <v>33</v>
      </c>
      <c r="H3" s="16" t="s">
        <v>228</v>
      </c>
      <c r="I3" s="16" t="s">
        <v>35</v>
      </c>
      <c r="J3" s="27">
        <v>34.399286600000003</v>
      </c>
      <c r="K3" s="27">
        <v>73.376306200000002</v>
      </c>
      <c r="M3" s="16"/>
    </row>
    <row r="4" spans="1:13" x14ac:dyDescent="0.75">
      <c r="A4" s="30">
        <v>3</v>
      </c>
      <c r="B4" s="16" t="s">
        <v>3</v>
      </c>
      <c r="C4" s="16" t="s">
        <v>227</v>
      </c>
      <c r="D4" s="16" t="s">
        <v>171</v>
      </c>
      <c r="E4" s="16" t="s">
        <v>227</v>
      </c>
      <c r="F4" s="16">
        <v>23.5</v>
      </c>
      <c r="G4" s="16" t="s">
        <v>33</v>
      </c>
      <c r="H4" s="16" t="s">
        <v>228</v>
      </c>
      <c r="I4" s="16" t="s">
        <v>35</v>
      </c>
      <c r="J4" s="27">
        <v>34.505266900000002</v>
      </c>
      <c r="K4" s="27">
        <v>73.018135200000003</v>
      </c>
      <c r="M4" s="16"/>
    </row>
    <row r="5" spans="1:13" x14ac:dyDescent="0.75">
      <c r="A5" s="30">
        <v>4</v>
      </c>
      <c r="B5" s="16" t="s">
        <v>3</v>
      </c>
      <c r="C5" s="16" t="s">
        <v>227</v>
      </c>
      <c r="D5" s="16" t="s">
        <v>232</v>
      </c>
      <c r="E5" s="16" t="s">
        <v>227</v>
      </c>
      <c r="F5" s="16">
        <v>22</v>
      </c>
      <c r="G5" s="16" t="s">
        <v>33</v>
      </c>
      <c r="H5" s="16" t="s">
        <v>228</v>
      </c>
      <c r="I5" s="16" t="s">
        <v>35</v>
      </c>
      <c r="J5" s="27">
        <v>34.504102899999999</v>
      </c>
      <c r="K5" s="27">
        <v>73.018422900000004</v>
      </c>
      <c r="M5" s="16"/>
    </row>
    <row r="6" spans="1:13" x14ac:dyDescent="0.75">
      <c r="A6" s="30">
        <v>5</v>
      </c>
      <c r="B6" s="16" t="s">
        <v>3</v>
      </c>
      <c r="C6" s="16" t="s">
        <v>227</v>
      </c>
      <c r="D6" s="16" t="s">
        <v>233</v>
      </c>
      <c r="E6" s="16" t="s">
        <v>227</v>
      </c>
      <c r="F6" s="16">
        <v>181.7</v>
      </c>
      <c r="G6" s="16" t="s">
        <v>33</v>
      </c>
      <c r="H6" s="16" t="s">
        <v>228</v>
      </c>
      <c r="I6" s="16" t="s">
        <v>35</v>
      </c>
      <c r="J6" s="27">
        <v>34.339819300000002</v>
      </c>
      <c r="K6" s="27">
        <v>73.206481400000001</v>
      </c>
      <c r="M6" s="16"/>
    </row>
    <row r="7" spans="1:13" x14ac:dyDescent="0.75">
      <c r="A7" s="30">
        <v>6</v>
      </c>
      <c r="B7" s="16" t="s">
        <v>3</v>
      </c>
      <c r="C7" s="16" t="s">
        <v>227</v>
      </c>
      <c r="D7" s="16" t="s">
        <v>171</v>
      </c>
      <c r="E7" s="16" t="s">
        <v>227</v>
      </c>
      <c r="F7" s="16">
        <v>107</v>
      </c>
      <c r="G7" s="16" t="s">
        <v>33</v>
      </c>
      <c r="H7" s="16" t="s">
        <v>228</v>
      </c>
      <c r="I7" s="16" t="s">
        <v>35</v>
      </c>
      <c r="J7" s="27">
        <v>34.339833800000001</v>
      </c>
      <c r="K7" s="27">
        <v>73.205958600000002</v>
      </c>
      <c r="M7" s="16"/>
    </row>
    <row r="8" spans="1:13" ht="30" customHeight="1" x14ac:dyDescent="0.75">
      <c r="A8" s="30">
        <v>7</v>
      </c>
      <c r="B8" s="16" t="s">
        <v>3</v>
      </c>
      <c r="C8" s="16" t="s">
        <v>227</v>
      </c>
      <c r="D8" s="16" t="s">
        <v>234</v>
      </c>
      <c r="E8" s="16" t="s">
        <v>227</v>
      </c>
      <c r="F8" s="16">
        <v>4.5</v>
      </c>
      <c r="G8" s="16" t="s">
        <v>33</v>
      </c>
      <c r="H8" s="16" t="s">
        <v>228</v>
      </c>
      <c r="I8" s="16" t="s">
        <v>35</v>
      </c>
      <c r="J8" s="27">
        <v>34.546479099999999</v>
      </c>
      <c r="K8" s="27">
        <v>73.349510100000003</v>
      </c>
      <c r="M8" s="16"/>
    </row>
    <row r="9" spans="1:13" ht="30" customHeight="1" x14ac:dyDescent="0.75">
      <c r="A9" s="30">
        <v>8</v>
      </c>
      <c r="B9" s="16" t="s">
        <v>3</v>
      </c>
      <c r="C9" s="16" t="s">
        <v>227</v>
      </c>
      <c r="D9" s="16" t="s">
        <v>235</v>
      </c>
      <c r="E9" s="16" t="s">
        <v>227</v>
      </c>
      <c r="F9" s="16">
        <v>20</v>
      </c>
      <c r="G9" s="16" t="s">
        <v>33</v>
      </c>
      <c r="H9" s="16" t="s">
        <v>228</v>
      </c>
      <c r="I9" s="16" t="s">
        <v>35</v>
      </c>
      <c r="J9" s="27">
        <v>34.3399097</v>
      </c>
      <c r="K9" s="27">
        <v>73.204770600000003</v>
      </c>
      <c r="M9" s="16"/>
    </row>
    <row r="15" spans="1:13" x14ac:dyDescent="0.75">
      <c r="E15" s="16" t="s">
        <v>261</v>
      </c>
      <c r="M15" s="16"/>
    </row>
  </sheetData>
  <pageMargins left="0.7" right="0.7" top="0.75" bottom="0.75" header="0.3" footer="0.3"/>
  <pageSetup orientation="landscape" r:id="rId1"/>
  <headerFooter>
    <oddHeader>&amp;CDistrict Mansehra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1"/>
  <sheetViews>
    <sheetView workbookViewId="0">
      <selection sqref="A1:XFD1048576"/>
    </sheetView>
  </sheetViews>
  <sheetFormatPr defaultColWidth="10.7265625" defaultRowHeight="30" customHeight="1" x14ac:dyDescent="0.75"/>
  <cols>
    <col min="1" max="1" width="5.1328125" style="30" customWidth="1"/>
    <col min="2" max="2" width="16.26953125" style="16" customWidth="1"/>
    <col min="3" max="3" width="11.26953125" style="16" customWidth="1"/>
    <col min="4" max="4" width="13.40625" style="16" customWidth="1"/>
    <col min="5" max="5" width="18.7265625" style="16" customWidth="1"/>
    <col min="6" max="6" width="11.86328125" style="30" customWidth="1"/>
    <col min="7" max="7" width="13.26953125" style="16" customWidth="1"/>
    <col min="8" max="8" width="10.54296875" style="16" customWidth="1"/>
    <col min="9" max="9" width="14.7265625" style="16" customWidth="1"/>
    <col min="10" max="11" width="10.7265625" style="27"/>
    <col min="12" max="12" width="10.7265625" style="23"/>
    <col min="13" max="16384" width="10.7265625" style="16"/>
  </cols>
  <sheetData>
    <row r="1" spans="1:11" ht="30" customHeight="1" x14ac:dyDescent="0.75">
      <c r="A1" s="30" t="s">
        <v>82</v>
      </c>
      <c r="B1" s="16" t="s">
        <v>249</v>
      </c>
      <c r="C1" s="16" t="s">
        <v>25</v>
      </c>
      <c r="D1" s="16" t="s">
        <v>81</v>
      </c>
      <c r="E1" s="16" t="s">
        <v>225</v>
      </c>
      <c r="F1" s="16" t="s">
        <v>269</v>
      </c>
      <c r="G1" s="16" t="s">
        <v>41</v>
      </c>
      <c r="H1" s="16" t="s">
        <v>226</v>
      </c>
      <c r="I1" s="16" t="s">
        <v>263</v>
      </c>
      <c r="J1" s="27" t="s">
        <v>36</v>
      </c>
      <c r="K1" s="27" t="s">
        <v>37</v>
      </c>
    </row>
    <row r="2" spans="1:11" ht="30" customHeight="1" x14ac:dyDescent="0.75">
      <c r="A2" s="30">
        <v>1</v>
      </c>
      <c r="B2" s="16" t="s">
        <v>3</v>
      </c>
      <c r="C2" s="16" t="s">
        <v>236</v>
      </c>
      <c r="D2" s="16" t="s">
        <v>237</v>
      </c>
      <c r="E2" s="16" t="s">
        <v>238</v>
      </c>
      <c r="F2" s="30" t="s">
        <v>264</v>
      </c>
      <c r="G2" s="16" t="s">
        <v>33</v>
      </c>
      <c r="H2" s="16" t="s">
        <v>34</v>
      </c>
      <c r="I2" s="16" t="s">
        <v>56</v>
      </c>
      <c r="J2" s="27">
        <v>34.191212399999998</v>
      </c>
      <c r="K2" s="27">
        <v>72.043251100000006</v>
      </c>
    </row>
    <row r="3" spans="1:11" ht="30" customHeight="1" x14ac:dyDescent="0.75">
      <c r="A3" s="30">
        <v>2</v>
      </c>
      <c r="B3" s="16" t="s">
        <v>3</v>
      </c>
      <c r="C3" s="16" t="s">
        <v>236</v>
      </c>
      <c r="D3" s="16" t="s">
        <v>239</v>
      </c>
      <c r="E3" s="16" t="s">
        <v>236</v>
      </c>
      <c r="F3" s="30" t="s">
        <v>265</v>
      </c>
      <c r="G3" s="16" t="s">
        <v>33</v>
      </c>
      <c r="H3" s="16" t="s">
        <v>34</v>
      </c>
      <c r="I3" s="16" t="s">
        <v>56</v>
      </c>
      <c r="J3" s="27">
        <v>34.191261099999998</v>
      </c>
      <c r="K3" s="27">
        <v>72.043471800000006</v>
      </c>
    </row>
    <row r="4" spans="1:11" ht="30" customHeight="1" x14ac:dyDescent="0.75">
      <c r="A4" s="30">
        <v>3</v>
      </c>
      <c r="B4" s="16" t="s">
        <v>3</v>
      </c>
      <c r="C4" s="16" t="s">
        <v>236</v>
      </c>
      <c r="D4" s="16" t="s">
        <v>51</v>
      </c>
      <c r="E4" s="16" t="s">
        <v>240</v>
      </c>
      <c r="F4" s="30">
        <v>10.97</v>
      </c>
      <c r="G4" s="16" t="s">
        <v>33</v>
      </c>
      <c r="H4" s="16" t="s">
        <v>34</v>
      </c>
      <c r="I4" s="16" t="s">
        <v>56</v>
      </c>
      <c r="J4" s="27">
        <v>34.294686300000002</v>
      </c>
      <c r="K4" s="27">
        <v>71.922756300000003</v>
      </c>
    </row>
    <row r="11" spans="1:11" ht="30" customHeight="1" x14ac:dyDescent="0.75">
      <c r="E11" s="16" t="s">
        <v>261</v>
      </c>
    </row>
  </sheetData>
  <pageMargins left="0.7" right="0.7" top="0.75" bottom="0.75" header="0.3" footer="0.3"/>
  <pageSetup orientation="landscape" r:id="rId1"/>
  <headerFooter>
    <oddHeader>&amp;CDistrict Mardan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workbookViewId="0">
      <selection sqref="A1:XFD1048576"/>
    </sheetView>
  </sheetViews>
  <sheetFormatPr defaultColWidth="10.7265625" defaultRowHeight="14.75" x14ac:dyDescent="0.75"/>
  <cols>
    <col min="1" max="1" width="6.54296875" style="30" customWidth="1"/>
    <col min="2" max="2" width="13.86328125" style="16" customWidth="1"/>
    <col min="3" max="3" width="15" style="16" customWidth="1"/>
    <col min="4" max="4" width="19.1328125" style="16" customWidth="1"/>
    <col min="5" max="5" width="23.1328125" style="16" customWidth="1"/>
    <col min="6" max="6" width="14.1328125" style="16" customWidth="1"/>
    <col min="7" max="7" width="12.54296875" style="16" customWidth="1"/>
    <col min="8" max="8" width="9.26953125" style="16" customWidth="1"/>
    <col min="9" max="9" width="13.1328125" style="16" customWidth="1"/>
    <col min="10" max="10" width="12.54296875" style="16" customWidth="1"/>
    <col min="11" max="11" width="10.7265625" style="16"/>
    <col min="12" max="12" width="10.7265625" style="23"/>
    <col min="13" max="13" width="10.7265625" style="29"/>
    <col min="14" max="16384" width="10.7265625" style="16"/>
  </cols>
  <sheetData>
    <row r="1" spans="1:13" ht="37.5" customHeight="1" x14ac:dyDescent="0.75">
      <c r="A1" s="30" t="s">
        <v>27</v>
      </c>
      <c r="B1" s="16" t="s">
        <v>38</v>
      </c>
      <c r="C1" s="16" t="s">
        <v>25</v>
      </c>
      <c r="D1" s="16" t="s">
        <v>81</v>
      </c>
      <c r="E1" s="16" t="s">
        <v>241</v>
      </c>
      <c r="F1" s="16" t="s">
        <v>269</v>
      </c>
      <c r="G1" s="16" t="s">
        <v>41</v>
      </c>
      <c r="H1" s="16" t="s">
        <v>42</v>
      </c>
      <c r="I1" s="16" t="s">
        <v>64</v>
      </c>
      <c r="J1" s="16" t="s">
        <v>36</v>
      </c>
      <c r="K1" s="16" t="s">
        <v>37</v>
      </c>
    </row>
    <row r="2" spans="1:13" ht="44.25" x14ac:dyDescent="0.75">
      <c r="A2" s="30">
        <v>1</v>
      </c>
      <c r="B2" s="16" t="s">
        <v>3</v>
      </c>
      <c r="C2" s="16" t="s">
        <v>242</v>
      </c>
      <c r="D2" s="16" t="s">
        <v>243</v>
      </c>
      <c r="E2" s="16" t="s">
        <v>244</v>
      </c>
      <c r="F2" s="16">
        <v>20</v>
      </c>
      <c r="G2" s="16" t="s">
        <v>33</v>
      </c>
      <c r="H2" s="16" t="s">
        <v>34</v>
      </c>
      <c r="I2" s="16" t="s">
        <v>56</v>
      </c>
      <c r="J2" s="27">
        <v>34.010646399999999</v>
      </c>
      <c r="K2" s="27">
        <v>71.981521700000002</v>
      </c>
    </row>
    <row r="3" spans="1:13" x14ac:dyDescent="0.75">
      <c r="A3" s="30">
        <v>2</v>
      </c>
      <c r="B3" s="16" t="s">
        <v>3</v>
      </c>
      <c r="C3" s="16" t="s">
        <v>242</v>
      </c>
      <c r="D3" s="16" t="s">
        <v>245</v>
      </c>
      <c r="E3" s="16" t="s">
        <v>242</v>
      </c>
      <c r="F3" s="16">
        <v>63</v>
      </c>
      <c r="G3" s="16" t="s">
        <v>33</v>
      </c>
      <c r="H3" s="16" t="s">
        <v>34</v>
      </c>
      <c r="I3" s="16" t="s">
        <v>56</v>
      </c>
      <c r="J3" s="27">
        <v>34.010762900000003</v>
      </c>
      <c r="K3" s="27">
        <v>71.981909799999997</v>
      </c>
    </row>
    <row r="4" spans="1:13" x14ac:dyDescent="0.75">
      <c r="A4" s="30">
        <v>3</v>
      </c>
      <c r="B4" s="16" t="s">
        <v>3</v>
      </c>
      <c r="C4" s="16" t="s">
        <v>242</v>
      </c>
      <c r="D4" s="16" t="s">
        <v>168</v>
      </c>
      <c r="E4" s="16" t="s">
        <v>160</v>
      </c>
      <c r="F4" s="16">
        <v>72</v>
      </c>
      <c r="G4" s="16" t="s">
        <v>33</v>
      </c>
      <c r="H4" s="16" t="s">
        <v>34</v>
      </c>
      <c r="I4" s="16" t="s">
        <v>56</v>
      </c>
      <c r="J4" s="27">
        <v>34.010717200000002</v>
      </c>
      <c r="K4" s="27">
        <v>71.985811400000003</v>
      </c>
    </row>
    <row r="5" spans="1:13" ht="29.5" x14ac:dyDescent="0.75">
      <c r="A5" s="30">
        <v>4</v>
      </c>
      <c r="B5" s="16" t="s">
        <v>3</v>
      </c>
      <c r="C5" s="16" t="s">
        <v>242</v>
      </c>
      <c r="D5" s="16" t="s">
        <v>246</v>
      </c>
      <c r="E5" s="16" t="s">
        <v>242</v>
      </c>
      <c r="F5" s="16">
        <v>20</v>
      </c>
      <c r="G5" s="16" t="s">
        <v>33</v>
      </c>
      <c r="H5" s="16" t="s">
        <v>34</v>
      </c>
      <c r="I5" s="16" t="s">
        <v>56</v>
      </c>
      <c r="J5" s="27">
        <v>34.010350500000001</v>
      </c>
      <c r="K5" s="27">
        <v>71.985827900000004</v>
      </c>
    </row>
    <row r="6" spans="1:13" x14ac:dyDescent="0.75">
      <c r="A6" s="16"/>
      <c r="J6" s="23"/>
      <c r="K6" s="29"/>
      <c r="L6" s="16"/>
      <c r="M6" s="16"/>
    </row>
    <row r="7" spans="1:13" x14ac:dyDescent="0.75">
      <c r="A7" s="16"/>
      <c r="J7" s="23"/>
      <c r="K7" s="29"/>
      <c r="L7" s="16"/>
      <c r="M7" s="16"/>
    </row>
    <row r="8" spans="1:13" x14ac:dyDescent="0.75">
      <c r="A8" s="16"/>
      <c r="J8" s="23"/>
      <c r="K8" s="29"/>
      <c r="L8" s="16"/>
      <c r="M8" s="16"/>
    </row>
    <row r="9" spans="1:13" x14ac:dyDescent="0.75">
      <c r="A9" s="16"/>
      <c r="J9" s="23"/>
      <c r="K9" s="29"/>
      <c r="L9" s="16"/>
      <c r="M9" s="16"/>
    </row>
    <row r="10" spans="1:13" x14ac:dyDescent="0.75">
      <c r="A10" s="16" t="s">
        <v>261</v>
      </c>
      <c r="J10" s="23"/>
      <c r="K10" s="29"/>
      <c r="L10" s="16"/>
      <c r="M10" s="16"/>
    </row>
    <row r="11" spans="1:13" x14ac:dyDescent="0.75">
      <c r="A11" s="16"/>
      <c r="J11" s="23"/>
      <c r="K11" s="29"/>
      <c r="L11" s="16"/>
      <c r="M11" s="16"/>
    </row>
    <row r="12" spans="1:13" x14ac:dyDescent="0.75">
      <c r="A12" s="16"/>
      <c r="J12" s="23"/>
      <c r="K12" s="29"/>
      <c r="L12" s="16"/>
      <c r="M12" s="16"/>
    </row>
    <row r="13" spans="1:13" x14ac:dyDescent="0.75">
      <c r="A13" s="16"/>
      <c r="J13" s="23"/>
      <c r="K13" s="29"/>
      <c r="L13" s="16"/>
      <c r="M13" s="16"/>
    </row>
    <row r="14" spans="1:13" x14ac:dyDescent="0.75">
      <c r="A14" s="16"/>
      <c r="J14" s="23"/>
      <c r="K14" s="29"/>
      <c r="L14" s="16"/>
      <c r="M14" s="16"/>
    </row>
    <row r="15" spans="1:13" x14ac:dyDescent="0.75">
      <c r="A15" s="16"/>
      <c r="J15" s="23"/>
      <c r="K15" s="29"/>
      <c r="L15" s="16"/>
      <c r="M15" s="16"/>
    </row>
  </sheetData>
  <pageMargins left="0.7" right="0.7" top="0.75" bottom="0.75" header="0.3" footer="0.3"/>
  <pageSetup orientation="landscape" r:id="rId1"/>
  <headerFooter>
    <oddHeader>&amp;CDistrict Nowshera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7"/>
  <sheetViews>
    <sheetView workbookViewId="0">
      <selection activeCell="F16" sqref="F16"/>
    </sheetView>
  </sheetViews>
  <sheetFormatPr defaultColWidth="10.7265625" defaultRowHeight="14.75" x14ac:dyDescent="0.75"/>
  <cols>
    <col min="1" max="1" width="5.26953125" style="15" customWidth="1"/>
    <col min="2" max="2" width="6.7265625" style="17" customWidth="1"/>
    <col min="3" max="3" width="9.54296875" style="17" customWidth="1"/>
    <col min="4" max="4" width="12.1328125" style="17" customWidth="1"/>
    <col min="5" max="5" width="19" style="17" customWidth="1"/>
    <col min="6" max="6" width="17" style="17" customWidth="1"/>
    <col min="7" max="7" width="12.26953125" style="17" customWidth="1"/>
    <col min="8" max="8" width="17.1328125" style="17" customWidth="1"/>
    <col min="9" max="9" width="10.7265625" style="21"/>
    <col min="10" max="10" width="13.7265625" style="17" customWidth="1"/>
    <col min="11" max="11" width="11" style="17" customWidth="1"/>
    <col min="12" max="12" width="10.7265625" style="21"/>
    <col min="13" max="16384" width="10.7265625" style="17"/>
  </cols>
  <sheetData>
    <row r="1" spans="1:11" ht="42" customHeight="1" x14ac:dyDescent="0.75">
      <c r="A1" s="30" t="s">
        <v>27</v>
      </c>
      <c r="B1" s="17" t="s">
        <v>24</v>
      </c>
      <c r="C1" s="16" t="s">
        <v>25</v>
      </c>
      <c r="D1" s="16" t="s">
        <v>247</v>
      </c>
      <c r="E1" s="16" t="s">
        <v>108</v>
      </c>
      <c r="F1" s="16" t="s">
        <v>269</v>
      </c>
      <c r="G1" s="16" t="s">
        <v>41</v>
      </c>
      <c r="H1" s="16" t="s">
        <v>42</v>
      </c>
      <c r="I1" s="16" t="s">
        <v>64</v>
      </c>
      <c r="J1" s="27" t="s">
        <v>36</v>
      </c>
      <c r="K1" s="27" t="s">
        <v>37</v>
      </c>
    </row>
    <row r="2" spans="1:11" ht="29.5" x14ac:dyDescent="0.75">
      <c r="A2" s="30">
        <v>1</v>
      </c>
      <c r="B2" s="17" t="s">
        <v>3</v>
      </c>
      <c r="C2" s="16" t="s">
        <v>194</v>
      </c>
      <c r="D2" s="16" t="s">
        <v>248</v>
      </c>
      <c r="E2" s="16" t="s">
        <v>248</v>
      </c>
      <c r="F2" s="16">
        <v>30</v>
      </c>
      <c r="G2" s="16" t="s">
        <v>33</v>
      </c>
      <c r="H2" s="16" t="s">
        <v>34</v>
      </c>
      <c r="I2" s="16" t="s">
        <v>56</v>
      </c>
      <c r="J2" s="27">
        <v>34.921572400000002</v>
      </c>
      <c r="K2" s="27">
        <v>72.633283500000005</v>
      </c>
    </row>
    <row r="3" spans="1:11" x14ac:dyDescent="0.75">
      <c r="A3" s="30"/>
      <c r="C3" s="16"/>
      <c r="D3" s="16"/>
      <c r="F3" s="16"/>
      <c r="H3" s="16"/>
      <c r="J3" s="16"/>
      <c r="K3" s="16"/>
    </row>
    <row r="4" spans="1:11" x14ac:dyDescent="0.75">
      <c r="A4" s="30"/>
      <c r="C4" s="16"/>
      <c r="D4" s="16"/>
      <c r="F4" s="16"/>
      <c r="H4" s="16"/>
      <c r="J4" s="16"/>
      <c r="K4" s="16"/>
    </row>
    <row r="5" spans="1:11" x14ac:dyDescent="0.75">
      <c r="A5" s="30"/>
      <c r="C5" s="16"/>
      <c r="D5" s="16"/>
      <c r="E5" s="17" t="s">
        <v>261</v>
      </c>
      <c r="F5" s="16"/>
      <c r="H5" s="16"/>
      <c r="J5" s="16"/>
      <c r="K5" s="16"/>
    </row>
    <row r="6" spans="1:11" x14ac:dyDescent="0.75">
      <c r="A6" s="30"/>
      <c r="C6" s="16"/>
      <c r="D6" s="16"/>
      <c r="F6" s="16"/>
      <c r="H6" s="16"/>
      <c r="J6" s="16"/>
      <c r="K6" s="16"/>
    </row>
    <row r="7" spans="1:11" x14ac:dyDescent="0.75">
      <c r="A7" s="30"/>
      <c r="C7" s="16"/>
      <c r="D7" s="16"/>
      <c r="F7" s="16"/>
      <c r="H7" s="16"/>
      <c r="J7" s="16"/>
      <c r="K7" s="16"/>
    </row>
  </sheetData>
  <pageMargins left="0.7" right="0.7" top="0.75" bottom="0.75" header="0.3" footer="0.3"/>
  <pageSetup orientation="landscape" r:id="rId1"/>
  <headerFooter>
    <oddHeader>&amp;CDistrict Shangla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5"/>
  <sheetViews>
    <sheetView workbookViewId="0">
      <selection sqref="A1:XFD1048576"/>
    </sheetView>
  </sheetViews>
  <sheetFormatPr defaultColWidth="10.7265625" defaultRowHeight="14.75" x14ac:dyDescent="0.75"/>
  <cols>
    <col min="1" max="1" width="6" style="30" customWidth="1"/>
    <col min="2" max="2" width="7" style="16" customWidth="1"/>
    <col min="3" max="3" width="8.7265625" style="16" customWidth="1"/>
    <col min="4" max="4" width="22.86328125" style="16" customWidth="1"/>
    <col min="5" max="5" width="10.1328125" style="16" customWidth="1"/>
    <col min="6" max="6" width="11.26953125" style="16" customWidth="1"/>
    <col min="7" max="7" width="15.54296875" style="16" customWidth="1"/>
    <col min="8" max="8" width="9.1328125" style="16" customWidth="1"/>
    <col min="9" max="9" width="10.7265625" style="29"/>
    <col min="10" max="10" width="10.7265625" style="16"/>
    <col min="11" max="11" width="10.7265625" style="27"/>
    <col min="12" max="12" width="10.7265625" style="23"/>
    <col min="13" max="13" width="10.7265625" style="29"/>
    <col min="14" max="16384" width="10.7265625" style="16"/>
  </cols>
  <sheetData>
    <row r="1" spans="1:13" ht="41.25" customHeight="1" x14ac:dyDescent="0.75">
      <c r="A1" s="30" t="s">
        <v>27</v>
      </c>
      <c r="B1" s="16" t="s">
        <v>249</v>
      </c>
      <c r="C1" s="16" t="s">
        <v>89</v>
      </c>
      <c r="D1" s="16" t="s">
        <v>39</v>
      </c>
      <c r="E1" s="16" t="s">
        <v>161</v>
      </c>
      <c r="F1" s="16" t="s">
        <v>262</v>
      </c>
      <c r="G1" s="16" t="s">
        <v>41</v>
      </c>
      <c r="H1" s="16" t="s">
        <v>42</v>
      </c>
      <c r="I1" s="16" t="s">
        <v>64</v>
      </c>
      <c r="J1" s="27" t="s">
        <v>36</v>
      </c>
      <c r="K1" s="27" t="s">
        <v>37</v>
      </c>
      <c r="M1" s="16"/>
    </row>
    <row r="2" spans="1:13" x14ac:dyDescent="0.75">
      <c r="A2" s="30">
        <v>1</v>
      </c>
      <c r="B2" s="16" t="s">
        <v>3</v>
      </c>
      <c r="C2" s="16" t="s">
        <v>250</v>
      </c>
      <c r="D2" s="16" t="s">
        <v>251</v>
      </c>
      <c r="E2" s="16" t="s">
        <v>281</v>
      </c>
      <c r="F2" s="16">
        <v>160.14705882352899</v>
      </c>
      <c r="G2" s="16" t="s">
        <v>33</v>
      </c>
      <c r="H2" s="16" t="s">
        <v>34</v>
      </c>
      <c r="I2" s="16" t="s">
        <v>56</v>
      </c>
      <c r="J2" s="27">
        <v>34.126259500000003</v>
      </c>
      <c r="K2" s="27">
        <v>72.474773600000006</v>
      </c>
      <c r="M2" s="16"/>
    </row>
    <row r="3" spans="1:13" x14ac:dyDescent="0.75">
      <c r="A3" s="30">
        <v>2</v>
      </c>
      <c r="B3" s="16" t="s">
        <v>3</v>
      </c>
      <c r="C3" s="16" t="s">
        <v>250</v>
      </c>
      <c r="D3" s="16" t="s">
        <v>252</v>
      </c>
      <c r="E3" s="16" t="s">
        <v>3</v>
      </c>
      <c r="F3" s="16">
        <v>37.8125</v>
      </c>
      <c r="G3" s="16" t="s">
        <v>33</v>
      </c>
      <c r="H3" s="16" t="s">
        <v>34</v>
      </c>
      <c r="I3" s="16" t="s">
        <v>56</v>
      </c>
      <c r="J3" s="27">
        <v>34.126494299999997</v>
      </c>
      <c r="K3" s="27">
        <v>72.474936099999994</v>
      </c>
      <c r="M3" s="16"/>
    </row>
    <row r="4" spans="1:13" x14ac:dyDescent="0.75">
      <c r="A4" s="30">
        <v>3</v>
      </c>
      <c r="B4" s="16" t="s">
        <v>3</v>
      </c>
      <c r="C4" s="16" t="s">
        <v>250</v>
      </c>
      <c r="D4" s="16" t="s">
        <v>253</v>
      </c>
      <c r="E4" s="16" t="s">
        <v>281</v>
      </c>
      <c r="F4" s="16">
        <v>30.029411764705884</v>
      </c>
      <c r="G4" s="16" t="s">
        <v>33</v>
      </c>
      <c r="H4" s="16" t="s">
        <v>34</v>
      </c>
      <c r="I4" s="16" t="s">
        <v>56</v>
      </c>
      <c r="J4" s="27">
        <v>34.12621</v>
      </c>
      <c r="K4" s="27">
        <v>72.475126599999996</v>
      </c>
      <c r="M4" s="16"/>
    </row>
    <row r="5" spans="1:13" x14ac:dyDescent="0.75">
      <c r="A5" s="30">
        <v>4</v>
      </c>
      <c r="B5" s="16" t="s">
        <v>3</v>
      </c>
      <c r="C5" s="16" t="s">
        <v>250</v>
      </c>
      <c r="D5" s="16" t="s">
        <v>254</v>
      </c>
      <c r="E5" s="16" t="s">
        <v>281</v>
      </c>
      <c r="F5" s="16">
        <v>22.529411764705884</v>
      </c>
      <c r="G5" s="16" t="s">
        <v>33</v>
      </c>
      <c r="H5" s="16" t="s">
        <v>34</v>
      </c>
      <c r="I5" s="16" t="s">
        <v>56</v>
      </c>
      <c r="J5" s="27">
        <v>34.126327799999999</v>
      </c>
      <c r="K5" s="27">
        <v>72.475218499999997</v>
      </c>
      <c r="M5" s="16"/>
    </row>
    <row r="6" spans="1:13" x14ac:dyDescent="0.75">
      <c r="A6" s="30">
        <v>5</v>
      </c>
      <c r="B6" s="16" t="s">
        <v>3</v>
      </c>
      <c r="C6" s="16" t="s">
        <v>250</v>
      </c>
      <c r="D6" s="16" t="s">
        <v>255</v>
      </c>
      <c r="E6" s="16" t="s">
        <v>3</v>
      </c>
      <c r="F6" s="16">
        <v>14.117647058823529</v>
      </c>
      <c r="G6" s="16" t="s">
        <v>33</v>
      </c>
      <c r="H6" s="16" t="s">
        <v>34</v>
      </c>
      <c r="I6" s="16" t="s">
        <v>56</v>
      </c>
      <c r="J6" s="27">
        <v>34.1262154</v>
      </c>
      <c r="K6" s="27">
        <v>72.475101600000002</v>
      </c>
      <c r="M6" s="16"/>
    </row>
    <row r="7" spans="1:13" x14ac:dyDescent="0.75">
      <c r="A7" s="30">
        <v>6</v>
      </c>
      <c r="B7" s="16" t="s">
        <v>3</v>
      </c>
      <c r="C7" s="16" t="s">
        <v>250</v>
      </c>
      <c r="D7" s="16" t="s">
        <v>256</v>
      </c>
      <c r="E7" s="16" t="s">
        <v>281</v>
      </c>
      <c r="F7" s="16">
        <v>3.5294117647058822</v>
      </c>
      <c r="G7" s="16" t="s">
        <v>33</v>
      </c>
      <c r="H7" s="16" t="s">
        <v>34</v>
      </c>
      <c r="I7" s="16" t="s">
        <v>56</v>
      </c>
      <c r="J7" s="27">
        <v>34.126770999999998</v>
      </c>
      <c r="K7" s="27">
        <v>72.474656800000005</v>
      </c>
      <c r="M7" s="16"/>
    </row>
    <row r="8" spans="1:13" x14ac:dyDescent="0.75">
      <c r="A8" s="30">
        <v>7</v>
      </c>
      <c r="B8" s="16" t="s">
        <v>3</v>
      </c>
      <c r="C8" s="16" t="s">
        <v>250</v>
      </c>
      <c r="D8" s="16" t="s">
        <v>257</v>
      </c>
      <c r="E8" s="16" t="s">
        <v>159</v>
      </c>
      <c r="F8" s="16">
        <v>60.055147058823529</v>
      </c>
      <c r="G8" s="16" t="s">
        <v>33</v>
      </c>
      <c r="H8" s="16" t="s">
        <v>34</v>
      </c>
      <c r="I8" s="16" t="s">
        <v>56</v>
      </c>
      <c r="J8" s="27">
        <v>34.125433600000001</v>
      </c>
      <c r="K8" s="27">
        <v>72.473884200000001</v>
      </c>
      <c r="M8" s="16"/>
    </row>
    <row r="9" spans="1:13" x14ac:dyDescent="0.75">
      <c r="A9" s="30">
        <v>8</v>
      </c>
      <c r="B9" s="16" t="s">
        <v>3</v>
      </c>
      <c r="C9" s="16" t="s">
        <v>250</v>
      </c>
      <c r="D9" s="16" t="s">
        <v>258</v>
      </c>
      <c r="E9" s="16" t="s">
        <v>159</v>
      </c>
      <c r="F9" s="16">
        <v>5.632352941176471</v>
      </c>
      <c r="G9" s="16" t="s">
        <v>33</v>
      </c>
      <c r="H9" s="16" t="s">
        <v>34</v>
      </c>
      <c r="I9" s="16" t="s">
        <v>56</v>
      </c>
      <c r="J9" s="27">
        <v>34.125110100000001</v>
      </c>
      <c r="K9" s="27">
        <v>72.473630700000001</v>
      </c>
      <c r="M9" s="16"/>
    </row>
    <row r="10" spans="1:13" x14ac:dyDescent="0.75">
      <c r="A10" s="30">
        <v>9</v>
      </c>
      <c r="B10" s="16" t="s">
        <v>3</v>
      </c>
      <c r="C10" s="16" t="s">
        <v>250</v>
      </c>
      <c r="D10" s="16" t="s">
        <v>259</v>
      </c>
      <c r="E10" s="16" t="s">
        <v>281</v>
      </c>
      <c r="F10" s="16">
        <v>3.8382352941176472</v>
      </c>
      <c r="G10" s="16" t="s">
        <v>33</v>
      </c>
      <c r="H10" s="16" t="s">
        <v>34</v>
      </c>
      <c r="I10" s="16" t="s">
        <v>56</v>
      </c>
      <c r="J10" s="27">
        <v>34.125087999999998</v>
      </c>
      <c r="K10" s="27">
        <v>72.473736400000007</v>
      </c>
      <c r="M10" s="16"/>
    </row>
    <row r="11" spans="1:13" x14ac:dyDescent="0.75">
      <c r="A11" s="30">
        <v>10</v>
      </c>
      <c r="B11" s="16" t="s">
        <v>3</v>
      </c>
      <c r="C11" s="16" t="s">
        <v>250</v>
      </c>
      <c r="D11" s="16" t="s">
        <v>260</v>
      </c>
      <c r="E11" s="16" t="s">
        <v>159</v>
      </c>
      <c r="F11" s="16">
        <v>12.481617647058824</v>
      </c>
      <c r="G11" s="16" t="s">
        <v>33</v>
      </c>
      <c r="H11" s="16" t="s">
        <v>34</v>
      </c>
      <c r="I11" s="16" t="s">
        <v>56</v>
      </c>
      <c r="J11" s="27">
        <v>34.031952799999999</v>
      </c>
      <c r="K11" s="27">
        <v>72.370091099999996</v>
      </c>
      <c r="M11" s="16"/>
    </row>
    <row r="12" spans="1:13" x14ac:dyDescent="0.75">
      <c r="F12" s="16" t="s">
        <v>261</v>
      </c>
      <c r="I12" s="16"/>
      <c r="M12" s="16"/>
    </row>
    <row r="14" spans="1:13" x14ac:dyDescent="0.75">
      <c r="E14" s="16" t="s">
        <v>261</v>
      </c>
      <c r="I14" s="16"/>
      <c r="M14" s="16"/>
    </row>
    <row r="15" spans="1:13" x14ac:dyDescent="0.75">
      <c r="I15" s="16"/>
      <c r="M15" s="16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73D1-A19F-4D26-822D-A00AD9E212E8}">
  <dimension ref="A1:AR29"/>
  <sheetViews>
    <sheetView topLeftCell="A19" zoomScaleSheetLayoutView="100" workbookViewId="0">
      <selection activeCell="B2" sqref="B2"/>
    </sheetView>
  </sheetViews>
  <sheetFormatPr defaultRowHeight="16" x14ac:dyDescent="0.8"/>
  <cols>
    <col min="1" max="1" width="3.26953125" style="52" bestFit="1" customWidth="1"/>
    <col min="2" max="2" width="32.1328125" style="53" bestFit="1" customWidth="1"/>
    <col min="3" max="3" width="8" style="52" bestFit="1" customWidth="1"/>
    <col min="4" max="4" width="5.7265625" style="52" bestFit="1" customWidth="1"/>
    <col min="5" max="5" width="8.7265625" style="52" bestFit="1" customWidth="1"/>
    <col min="6" max="6" width="8.26953125" style="52" bestFit="1" customWidth="1"/>
    <col min="7" max="7" width="8.40625" style="52" bestFit="1" customWidth="1"/>
    <col min="8" max="9" width="4.26953125" style="52" bestFit="1" customWidth="1"/>
    <col min="10" max="10" width="5" style="54" bestFit="1" customWidth="1"/>
    <col min="11" max="11" width="12.86328125" style="52" bestFit="1" customWidth="1"/>
    <col min="12" max="12" width="5.40625" style="52" bestFit="1" customWidth="1"/>
    <col min="13" max="13" width="7.54296875" style="52" bestFit="1" customWidth="1"/>
    <col min="14" max="14" width="5.54296875" style="52" bestFit="1" customWidth="1"/>
    <col min="15" max="15" width="4" style="52" bestFit="1" customWidth="1"/>
    <col min="16" max="16" width="10.40625" style="55" bestFit="1" customWidth="1"/>
    <col min="17" max="17" width="4.26953125" style="52" bestFit="1" customWidth="1"/>
    <col min="18" max="18" width="2.86328125" style="52" bestFit="1" customWidth="1"/>
    <col min="19" max="19" width="6.86328125" style="52" bestFit="1" customWidth="1"/>
    <col min="20" max="21" width="5.1328125" style="55" bestFit="1" customWidth="1"/>
    <col min="22" max="23" width="4.7265625" style="55" bestFit="1" customWidth="1"/>
    <col min="24" max="24" width="8.7265625" style="55" bestFit="1" customWidth="1"/>
    <col min="25" max="25" width="9.7265625" style="52" bestFit="1" customWidth="1"/>
    <col min="26" max="26" width="6.40625" style="55" bestFit="1" customWidth="1"/>
    <col min="27" max="27" width="6.1328125" style="52" bestFit="1" customWidth="1"/>
    <col min="28" max="28" width="12.26953125" style="52" bestFit="1" customWidth="1"/>
    <col min="29" max="29" width="5" style="52" bestFit="1" customWidth="1"/>
    <col min="30" max="31" width="12.40625" style="52" customWidth="1"/>
    <col min="32" max="32" width="4.86328125" style="52" bestFit="1" customWidth="1"/>
    <col min="33" max="33" width="4.54296875" style="52" bestFit="1" customWidth="1"/>
    <col min="34" max="34" width="4.26953125" style="52" bestFit="1" customWidth="1"/>
    <col min="35" max="35" width="6.86328125" style="52" bestFit="1" customWidth="1"/>
    <col min="36" max="36" width="10.26953125" style="52" bestFit="1" customWidth="1"/>
    <col min="37" max="37" width="6.1328125" style="52" bestFit="1" customWidth="1"/>
    <col min="38" max="38" width="8.1328125" style="52" bestFit="1" customWidth="1"/>
    <col min="39" max="39" width="8.26953125" style="52" bestFit="1" customWidth="1"/>
    <col min="40" max="41" width="7.54296875" style="52" bestFit="1" customWidth="1"/>
    <col min="42" max="43" width="8" style="52" bestFit="1" customWidth="1"/>
    <col min="44" max="44" width="9.26953125" style="52" bestFit="1" customWidth="1"/>
    <col min="45" max="16384" width="8.7265625" style="52"/>
  </cols>
  <sheetData>
    <row r="1" spans="1:44" x14ac:dyDescent="0.8">
      <c r="A1" s="14" t="s">
        <v>287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44" ht="160" x14ac:dyDescent="0.8">
      <c r="A2" s="41" t="s">
        <v>82</v>
      </c>
      <c r="B2" s="41" t="s">
        <v>288</v>
      </c>
      <c r="C2" s="41" t="s">
        <v>289</v>
      </c>
      <c r="D2" s="42" t="s">
        <v>290</v>
      </c>
      <c r="E2" s="42" t="s">
        <v>291</v>
      </c>
      <c r="F2" s="42" t="s">
        <v>292</v>
      </c>
      <c r="G2" s="42" t="s">
        <v>293</v>
      </c>
      <c r="H2" s="42" t="s">
        <v>294</v>
      </c>
      <c r="I2" s="42" t="s">
        <v>295</v>
      </c>
      <c r="J2" s="43" t="s">
        <v>296</v>
      </c>
      <c r="K2" s="42" t="s">
        <v>297</v>
      </c>
      <c r="L2" s="42" t="s">
        <v>298</v>
      </c>
      <c r="M2" s="42" t="s">
        <v>299</v>
      </c>
      <c r="N2" s="42" t="s">
        <v>300</v>
      </c>
      <c r="O2" s="42" t="s">
        <v>301</v>
      </c>
      <c r="P2" s="44" t="s">
        <v>302</v>
      </c>
      <c r="Q2" s="3" t="s">
        <v>303</v>
      </c>
      <c r="R2" s="3"/>
      <c r="S2" s="42" t="s">
        <v>304</v>
      </c>
      <c r="T2" s="44" t="s">
        <v>305</v>
      </c>
      <c r="U2" s="44" t="s">
        <v>306</v>
      </c>
      <c r="V2" s="44" t="s">
        <v>307</v>
      </c>
      <c r="W2" s="44" t="s">
        <v>308</v>
      </c>
      <c r="X2" s="44" t="s">
        <v>309</v>
      </c>
      <c r="Y2" s="42" t="s">
        <v>310</v>
      </c>
      <c r="Z2" s="44" t="s">
        <v>311</v>
      </c>
      <c r="AA2" s="42" t="s">
        <v>312</v>
      </c>
      <c r="AB2" s="42" t="s">
        <v>313</v>
      </c>
      <c r="AC2" s="42" t="s">
        <v>314</v>
      </c>
      <c r="AD2" s="42"/>
      <c r="AE2" s="42"/>
      <c r="AF2" s="42" t="s">
        <v>315</v>
      </c>
      <c r="AG2" s="42" t="s">
        <v>316</v>
      </c>
      <c r="AH2" s="42" t="s">
        <v>317</v>
      </c>
      <c r="AI2" s="41" t="s">
        <v>318</v>
      </c>
      <c r="AJ2" s="41" t="s">
        <v>319</v>
      </c>
      <c r="AK2" s="41" t="s">
        <v>320</v>
      </c>
      <c r="AL2" s="41" t="s">
        <v>321</v>
      </c>
      <c r="AM2" s="41" t="s">
        <v>322</v>
      </c>
      <c r="AN2" s="41" t="s">
        <v>323</v>
      </c>
      <c r="AO2" s="41" t="s">
        <v>324</v>
      </c>
      <c r="AP2" s="41" t="s">
        <v>325</v>
      </c>
      <c r="AQ2" s="41" t="s">
        <v>326</v>
      </c>
      <c r="AR2" s="41" t="s">
        <v>327</v>
      </c>
    </row>
    <row r="3" spans="1:44" ht="48" x14ac:dyDescent="0.8">
      <c r="A3" s="4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2" t="s">
        <v>328</v>
      </c>
      <c r="R3" s="42" t="s">
        <v>329</v>
      </c>
      <c r="S3" s="3"/>
      <c r="T3" s="3"/>
      <c r="U3" s="3"/>
      <c r="V3" s="3"/>
      <c r="W3" s="3"/>
      <c r="X3" s="3"/>
      <c r="Y3" s="3"/>
      <c r="Z3" s="3"/>
      <c r="AA3" s="3"/>
      <c r="AB3" s="3"/>
      <c r="AC3" s="42"/>
      <c r="AD3" s="42"/>
      <c r="AE3" s="42"/>
      <c r="AF3" s="42"/>
      <c r="AG3" s="42"/>
      <c r="AH3" s="42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32" x14ac:dyDescent="0.8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5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>
        <v>15</v>
      </c>
      <c r="P4" s="46">
        <v>16</v>
      </c>
      <c r="Q4" s="42" t="s">
        <v>330</v>
      </c>
      <c r="R4" s="42" t="s">
        <v>331</v>
      </c>
      <c r="S4" s="42" t="s">
        <v>332</v>
      </c>
      <c r="T4" s="44" t="s">
        <v>333</v>
      </c>
      <c r="U4" s="44" t="s">
        <v>334</v>
      </c>
      <c r="V4" s="44" t="s">
        <v>335</v>
      </c>
      <c r="W4" s="44" t="s">
        <v>336</v>
      </c>
      <c r="X4" s="44" t="s">
        <v>337</v>
      </c>
      <c r="Y4" s="42" t="s">
        <v>338</v>
      </c>
      <c r="Z4" s="44" t="s">
        <v>339</v>
      </c>
      <c r="AA4" s="42" t="s">
        <v>340</v>
      </c>
      <c r="AB4" s="42" t="s">
        <v>341</v>
      </c>
      <c r="AC4" s="42" t="s">
        <v>342</v>
      </c>
      <c r="AD4" s="42"/>
      <c r="AE4" s="42"/>
      <c r="AF4" s="42"/>
      <c r="AG4" s="42"/>
      <c r="AH4" s="42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4" ht="48" x14ac:dyDescent="0.8">
      <c r="A5" s="40">
        <v>1</v>
      </c>
      <c r="B5" s="41" t="s">
        <v>343</v>
      </c>
      <c r="C5" s="40" t="s">
        <v>344</v>
      </c>
      <c r="D5" s="40" t="s">
        <v>345</v>
      </c>
      <c r="E5" s="40" t="s">
        <v>346</v>
      </c>
      <c r="F5" s="40">
        <v>7.3</v>
      </c>
      <c r="G5" s="40" t="s">
        <v>347</v>
      </c>
      <c r="H5" s="40">
        <v>2</v>
      </c>
      <c r="I5" s="40">
        <v>2</v>
      </c>
      <c r="J5" s="47">
        <v>25.8</v>
      </c>
      <c r="K5" s="40">
        <v>2007</v>
      </c>
      <c r="L5" s="40" t="s">
        <v>348</v>
      </c>
      <c r="M5" s="40">
        <v>2</v>
      </c>
      <c r="N5" s="40" t="s">
        <v>349</v>
      </c>
      <c r="O5" s="40" t="s">
        <v>35</v>
      </c>
      <c r="P5" s="48" t="s">
        <v>350</v>
      </c>
      <c r="Q5" s="40"/>
      <c r="R5" s="40"/>
      <c r="S5" s="40" t="s">
        <v>348</v>
      </c>
      <c r="T5" s="48">
        <v>700</v>
      </c>
      <c r="U5" s="48" t="s">
        <v>348</v>
      </c>
      <c r="V5" s="48" t="s">
        <v>56</v>
      </c>
      <c r="W5" s="48" t="s">
        <v>56</v>
      </c>
      <c r="X5" s="48" t="s">
        <v>54</v>
      </c>
      <c r="Y5" s="40" t="s">
        <v>351</v>
      </c>
      <c r="Z5" s="46" t="s">
        <v>352</v>
      </c>
      <c r="AA5" s="40">
        <v>2018</v>
      </c>
      <c r="AB5" s="40" t="s">
        <v>353</v>
      </c>
      <c r="AC5" s="40" t="s">
        <v>56</v>
      </c>
      <c r="AD5" s="40"/>
      <c r="AE5" s="40"/>
      <c r="AF5" s="40">
        <v>3</v>
      </c>
      <c r="AG5" s="40">
        <v>36</v>
      </c>
      <c r="AH5" s="40" t="s">
        <v>354</v>
      </c>
      <c r="AI5" s="49">
        <v>11.3</v>
      </c>
      <c r="AJ5" s="40" t="s">
        <v>355</v>
      </c>
      <c r="AK5" s="40">
        <v>2</v>
      </c>
      <c r="AL5" s="40" t="s">
        <v>356</v>
      </c>
      <c r="AM5" s="49">
        <v>7.3</v>
      </c>
      <c r="AN5" s="40" t="s">
        <v>357</v>
      </c>
      <c r="AO5" s="40" t="s">
        <v>358</v>
      </c>
      <c r="AP5" s="40" t="s">
        <v>359</v>
      </c>
      <c r="AQ5" s="40"/>
      <c r="AR5" s="40" t="s">
        <v>360</v>
      </c>
    </row>
    <row r="6" spans="1:44" ht="48" x14ac:dyDescent="0.8">
      <c r="A6" s="40">
        <v>2</v>
      </c>
      <c r="B6" s="41" t="s">
        <v>361</v>
      </c>
      <c r="C6" s="40" t="s">
        <v>362</v>
      </c>
      <c r="D6" s="40" t="s">
        <v>363</v>
      </c>
      <c r="E6" s="40" t="s">
        <v>364</v>
      </c>
      <c r="F6" s="40">
        <v>7.3</v>
      </c>
      <c r="G6" s="40" t="s">
        <v>347</v>
      </c>
      <c r="H6" s="40">
        <v>2</v>
      </c>
      <c r="I6" s="40">
        <v>2</v>
      </c>
      <c r="J6" s="47">
        <v>19</v>
      </c>
      <c r="K6" s="40">
        <v>2010</v>
      </c>
      <c r="L6" s="40" t="s">
        <v>348</v>
      </c>
      <c r="M6" s="40">
        <v>2</v>
      </c>
      <c r="N6" s="40" t="s">
        <v>349</v>
      </c>
      <c r="O6" s="40" t="s">
        <v>35</v>
      </c>
      <c r="P6" s="48" t="s">
        <v>350</v>
      </c>
      <c r="Q6" s="40"/>
      <c r="R6" s="40"/>
      <c r="S6" s="40" t="s">
        <v>348</v>
      </c>
      <c r="T6" s="48">
        <v>180</v>
      </c>
      <c r="U6" s="48" t="s">
        <v>348</v>
      </c>
      <c r="V6" s="48" t="s">
        <v>365</v>
      </c>
      <c r="W6" s="48" t="s">
        <v>56</v>
      </c>
      <c r="X6" s="46" t="s">
        <v>209</v>
      </c>
      <c r="Y6" s="40" t="s">
        <v>351</v>
      </c>
      <c r="Z6" s="46" t="s">
        <v>352</v>
      </c>
      <c r="AA6" s="40">
        <v>2018</v>
      </c>
      <c r="AB6" s="40" t="s">
        <v>353</v>
      </c>
      <c r="AC6" s="40" t="s">
        <v>56</v>
      </c>
      <c r="AD6" s="40"/>
      <c r="AE6" s="40"/>
      <c r="AF6" s="40">
        <v>1</v>
      </c>
      <c r="AG6" s="40">
        <v>61</v>
      </c>
      <c r="AH6" s="40" t="s">
        <v>354</v>
      </c>
      <c r="AI6" s="49">
        <v>11.3</v>
      </c>
      <c r="AJ6" s="40" t="s">
        <v>355</v>
      </c>
      <c r="AK6" s="40">
        <v>2</v>
      </c>
      <c r="AL6" s="40" t="s">
        <v>356</v>
      </c>
      <c r="AM6" s="49">
        <v>7.3</v>
      </c>
      <c r="AN6" s="40" t="s">
        <v>366</v>
      </c>
      <c r="AO6" s="40"/>
      <c r="AP6" s="40" t="s">
        <v>366</v>
      </c>
      <c r="AQ6" s="40"/>
      <c r="AR6" s="40" t="s">
        <v>360</v>
      </c>
    </row>
    <row r="7" spans="1:44" ht="64" x14ac:dyDescent="0.8">
      <c r="A7" s="40">
        <v>3</v>
      </c>
      <c r="B7" s="41" t="s">
        <v>367</v>
      </c>
      <c r="C7" s="40"/>
      <c r="D7" s="40"/>
      <c r="E7" s="40"/>
      <c r="F7" s="40"/>
      <c r="G7" s="40"/>
      <c r="H7" s="40"/>
      <c r="I7" s="40"/>
      <c r="J7" s="47"/>
      <c r="K7" s="40"/>
      <c r="L7" s="40"/>
      <c r="M7" s="40"/>
      <c r="N7" s="40"/>
      <c r="O7" s="40"/>
      <c r="P7" s="48" t="s">
        <v>350</v>
      </c>
      <c r="Q7" s="40"/>
      <c r="R7" s="40"/>
      <c r="S7" s="40"/>
      <c r="T7" s="48"/>
      <c r="U7" s="48"/>
      <c r="V7" s="48"/>
      <c r="W7" s="48"/>
      <c r="X7" s="46" t="s">
        <v>368</v>
      </c>
      <c r="Y7" s="40"/>
      <c r="Z7" s="46"/>
      <c r="AA7" s="40"/>
      <c r="AB7" s="40"/>
      <c r="AC7" s="40"/>
      <c r="AD7" s="40"/>
      <c r="AE7" s="40"/>
      <c r="AF7" s="40"/>
      <c r="AG7" s="40"/>
      <c r="AH7" s="40"/>
      <c r="AI7" s="49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48" x14ac:dyDescent="0.8">
      <c r="A8" s="40"/>
      <c r="B8" s="40" t="s">
        <v>369</v>
      </c>
      <c r="C8" s="40" t="s">
        <v>370</v>
      </c>
      <c r="D8" s="40" t="s">
        <v>363</v>
      </c>
      <c r="E8" s="40" t="s">
        <v>371</v>
      </c>
      <c r="F8" s="40">
        <v>7.3</v>
      </c>
      <c r="G8" s="40" t="s">
        <v>347</v>
      </c>
      <c r="H8" s="40">
        <v>2</v>
      </c>
      <c r="I8" s="40">
        <v>2</v>
      </c>
      <c r="J8" s="47">
        <v>40</v>
      </c>
      <c r="K8" s="48">
        <v>1985</v>
      </c>
      <c r="L8" s="40" t="s">
        <v>372</v>
      </c>
      <c r="M8" s="40">
        <v>2</v>
      </c>
      <c r="N8" s="40" t="s">
        <v>349</v>
      </c>
      <c r="O8" s="40" t="s">
        <v>35</v>
      </c>
      <c r="P8" s="48" t="s">
        <v>350</v>
      </c>
      <c r="Q8" s="40"/>
      <c r="R8" s="40"/>
      <c r="S8" s="40" t="s">
        <v>348</v>
      </c>
      <c r="T8" s="48">
        <v>1350</v>
      </c>
      <c r="U8" s="48" t="s">
        <v>348</v>
      </c>
      <c r="V8" s="48" t="s">
        <v>56</v>
      </c>
      <c r="W8" s="48" t="s">
        <v>56</v>
      </c>
      <c r="X8" s="48"/>
      <c r="Y8" s="40" t="s">
        <v>351</v>
      </c>
      <c r="Z8" s="46" t="s">
        <v>352</v>
      </c>
      <c r="AA8" s="40">
        <v>2018</v>
      </c>
      <c r="AB8" s="40" t="s">
        <v>353</v>
      </c>
      <c r="AC8" s="40" t="s">
        <v>56</v>
      </c>
      <c r="AD8" s="40"/>
      <c r="AE8" s="40"/>
      <c r="AF8" s="40">
        <v>5</v>
      </c>
      <c r="AG8" s="40">
        <v>69</v>
      </c>
      <c r="AH8" s="40" t="s">
        <v>354</v>
      </c>
      <c r="AI8" s="49">
        <v>10.6</v>
      </c>
      <c r="AJ8" s="40" t="s">
        <v>373</v>
      </c>
      <c r="AK8" s="40">
        <v>2</v>
      </c>
      <c r="AL8" s="40" t="s">
        <v>356</v>
      </c>
      <c r="AM8" s="40" t="s">
        <v>374</v>
      </c>
      <c r="AN8" s="40"/>
      <c r="AO8" s="40"/>
      <c r="AP8" s="40"/>
      <c r="AQ8" s="40"/>
      <c r="AR8" s="40" t="s">
        <v>375</v>
      </c>
    </row>
    <row r="9" spans="1:44" ht="48" x14ac:dyDescent="0.8">
      <c r="A9" s="40"/>
      <c r="B9" s="40" t="s">
        <v>376</v>
      </c>
      <c r="C9" s="40" t="s">
        <v>370</v>
      </c>
      <c r="D9" s="40" t="s">
        <v>345</v>
      </c>
      <c r="E9" s="40" t="s">
        <v>377</v>
      </c>
      <c r="F9" s="40">
        <v>7.3</v>
      </c>
      <c r="G9" s="40" t="s">
        <v>347</v>
      </c>
      <c r="H9" s="40">
        <v>2</v>
      </c>
      <c r="I9" s="40">
        <v>2</v>
      </c>
      <c r="J9" s="47">
        <v>13</v>
      </c>
      <c r="K9" s="40">
        <v>2008</v>
      </c>
      <c r="L9" s="40" t="s">
        <v>348</v>
      </c>
      <c r="M9" s="40">
        <v>2</v>
      </c>
      <c r="N9" s="40" t="s">
        <v>378</v>
      </c>
      <c r="O9" s="40" t="s">
        <v>35</v>
      </c>
      <c r="P9" s="48" t="s">
        <v>350</v>
      </c>
      <c r="Q9" s="40"/>
      <c r="R9" s="40"/>
      <c r="S9" s="40" t="s">
        <v>348</v>
      </c>
      <c r="T9" s="48">
        <v>5000</v>
      </c>
      <c r="U9" s="48" t="s">
        <v>348</v>
      </c>
      <c r="V9" s="48" t="s">
        <v>365</v>
      </c>
      <c r="W9" s="48" t="s">
        <v>365</v>
      </c>
      <c r="X9" s="48"/>
      <c r="Y9" s="40" t="s">
        <v>351</v>
      </c>
      <c r="Z9" s="46" t="s">
        <v>352</v>
      </c>
      <c r="AA9" s="40">
        <v>2018</v>
      </c>
      <c r="AB9" s="40" t="s">
        <v>353</v>
      </c>
      <c r="AC9" s="40" t="s">
        <v>56</v>
      </c>
      <c r="AD9" s="40"/>
      <c r="AE9" s="40"/>
      <c r="AF9" s="40">
        <v>0</v>
      </c>
      <c r="AG9" s="40">
        <v>25</v>
      </c>
      <c r="AH9" s="40" t="s">
        <v>354</v>
      </c>
      <c r="AI9" s="49">
        <v>11.3</v>
      </c>
      <c r="AJ9" s="40" t="s">
        <v>355</v>
      </c>
      <c r="AK9" s="40">
        <v>2</v>
      </c>
      <c r="AL9" s="40" t="s">
        <v>356</v>
      </c>
      <c r="AM9" s="49">
        <v>7.3</v>
      </c>
      <c r="AN9" s="40" t="s">
        <v>366</v>
      </c>
      <c r="AO9" s="40" t="s">
        <v>379</v>
      </c>
      <c r="AP9" s="40">
        <v>0</v>
      </c>
      <c r="AQ9" s="40"/>
      <c r="AR9" s="40" t="s">
        <v>360</v>
      </c>
    </row>
    <row r="10" spans="1:44" ht="48" x14ac:dyDescent="0.8">
      <c r="A10" s="40"/>
      <c r="B10" s="40" t="s">
        <v>380</v>
      </c>
      <c r="C10" s="40" t="s">
        <v>370</v>
      </c>
      <c r="D10" s="40" t="s">
        <v>363</v>
      </c>
      <c r="E10" s="40" t="s">
        <v>377</v>
      </c>
      <c r="F10" s="40">
        <v>7.3</v>
      </c>
      <c r="G10" s="40" t="s">
        <v>347</v>
      </c>
      <c r="H10" s="40">
        <v>2</v>
      </c>
      <c r="I10" s="40">
        <v>2</v>
      </c>
      <c r="J10" s="47">
        <v>12</v>
      </c>
      <c r="K10" s="40">
        <v>2012</v>
      </c>
      <c r="L10" s="40" t="s">
        <v>348</v>
      </c>
      <c r="M10" s="40">
        <v>2</v>
      </c>
      <c r="N10" s="40" t="s">
        <v>378</v>
      </c>
      <c r="O10" s="40" t="s">
        <v>35</v>
      </c>
      <c r="P10" s="48" t="s">
        <v>350</v>
      </c>
      <c r="Q10" s="40"/>
      <c r="R10" s="40"/>
      <c r="S10" s="40" t="s">
        <v>348</v>
      </c>
      <c r="T10" s="48" t="s">
        <v>381</v>
      </c>
      <c r="U10" s="48"/>
      <c r="V10" s="48" t="s">
        <v>365</v>
      </c>
      <c r="W10" s="48" t="s">
        <v>365</v>
      </c>
      <c r="X10" s="48"/>
      <c r="Y10" s="40" t="s">
        <v>351</v>
      </c>
      <c r="Z10" s="46" t="s">
        <v>352</v>
      </c>
      <c r="AA10" s="40">
        <v>2018</v>
      </c>
      <c r="AB10" s="40" t="s">
        <v>353</v>
      </c>
      <c r="AC10" s="40" t="s">
        <v>56</v>
      </c>
      <c r="AD10" s="40"/>
      <c r="AE10" s="40"/>
      <c r="AF10" s="40">
        <v>0</v>
      </c>
      <c r="AG10" s="40">
        <v>48</v>
      </c>
      <c r="AH10" s="40" t="s">
        <v>354</v>
      </c>
      <c r="AI10" s="49">
        <v>10.3</v>
      </c>
      <c r="AJ10" s="40" t="s">
        <v>382</v>
      </c>
      <c r="AK10" s="40">
        <v>2</v>
      </c>
      <c r="AL10" s="40" t="s">
        <v>356</v>
      </c>
      <c r="AM10" s="49">
        <v>7.3</v>
      </c>
      <c r="AN10" s="40" t="s">
        <v>383</v>
      </c>
      <c r="AO10" s="40">
        <v>0</v>
      </c>
      <c r="AP10" s="40" t="s">
        <v>358</v>
      </c>
      <c r="AQ10" s="40"/>
      <c r="AR10" s="40" t="s">
        <v>360</v>
      </c>
    </row>
    <row r="11" spans="1:44" ht="48" x14ac:dyDescent="0.8">
      <c r="A11" s="40"/>
      <c r="B11" s="40" t="s">
        <v>384</v>
      </c>
      <c r="C11" s="40" t="s">
        <v>370</v>
      </c>
      <c r="D11" s="40" t="s">
        <v>345</v>
      </c>
      <c r="E11" s="40" t="s">
        <v>385</v>
      </c>
      <c r="F11" s="40">
        <v>7.3</v>
      </c>
      <c r="G11" s="40" t="s">
        <v>347</v>
      </c>
      <c r="H11" s="40">
        <v>2</v>
      </c>
      <c r="I11" s="40">
        <v>2</v>
      </c>
      <c r="J11" s="47">
        <v>20</v>
      </c>
      <c r="K11" s="40">
        <v>2013</v>
      </c>
      <c r="L11" s="40" t="s">
        <v>348</v>
      </c>
      <c r="M11" s="40">
        <v>2</v>
      </c>
      <c r="N11" s="40" t="s">
        <v>349</v>
      </c>
      <c r="O11" s="40" t="s">
        <v>35</v>
      </c>
      <c r="P11" s="48" t="s">
        <v>350</v>
      </c>
      <c r="Q11" s="40"/>
      <c r="R11" s="40"/>
      <c r="S11" s="40" t="s">
        <v>348</v>
      </c>
      <c r="T11" s="48">
        <v>400</v>
      </c>
      <c r="U11" s="48" t="s">
        <v>348</v>
      </c>
      <c r="V11" s="48" t="s">
        <v>56</v>
      </c>
      <c r="W11" s="48" t="s">
        <v>56</v>
      </c>
      <c r="X11" s="48"/>
      <c r="Y11" s="40" t="s">
        <v>351</v>
      </c>
      <c r="Z11" s="46" t="s">
        <v>352</v>
      </c>
      <c r="AA11" s="40">
        <v>2018</v>
      </c>
      <c r="AB11" s="40" t="s">
        <v>353</v>
      </c>
      <c r="AC11" s="40" t="s">
        <v>56</v>
      </c>
      <c r="AD11" s="40"/>
      <c r="AE11" s="40"/>
      <c r="AF11" s="40">
        <v>2</v>
      </c>
      <c r="AG11" s="40">
        <v>0</v>
      </c>
      <c r="AH11" s="40" t="s">
        <v>354</v>
      </c>
      <c r="AI11" s="49">
        <v>11.3</v>
      </c>
      <c r="AJ11" s="40" t="s">
        <v>355</v>
      </c>
      <c r="AK11" s="40">
        <v>2</v>
      </c>
      <c r="AL11" s="40" t="s">
        <v>386</v>
      </c>
      <c r="AM11" s="49">
        <v>7.3</v>
      </c>
      <c r="AN11" s="40" t="s">
        <v>366</v>
      </c>
      <c r="AO11" s="40">
        <v>0</v>
      </c>
      <c r="AP11" s="40" t="s">
        <v>358</v>
      </c>
      <c r="AQ11" s="40"/>
      <c r="AR11" s="40" t="s">
        <v>360</v>
      </c>
    </row>
    <row r="12" spans="1:44" ht="48" x14ac:dyDescent="0.8">
      <c r="A12" s="40"/>
      <c r="B12" s="40" t="s">
        <v>384</v>
      </c>
      <c r="C12" s="40" t="s">
        <v>370</v>
      </c>
      <c r="D12" s="40" t="s">
        <v>345</v>
      </c>
      <c r="E12" s="40" t="s">
        <v>387</v>
      </c>
      <c r="F12" s="40">
        <v>7.3</v>
      </c>
      <c r="G12" s="40" t="s">
        <v>347</v>
      </c>
      <c r="H12" s="40">
        <v>2</v>
      </c>
      <c r="I12" s="40">
        <v>2</v>
      </c>
      <c r="J12" s="47">
        <v>62</v>
      </c>
      <c r="K12" s="40">
        <v>2014</v>
      </c>
      <c r="L12" s="40" t="s">
        <v>348</v>
      </c>
      <c r="M12" s="40">
        <v>2</v>
      </c>
      <c r="N12" s="40" t="s">
        <v>349</v>
      </c>
      <c r="O12" s="40" t="s">
        <v>35</v>
      </c>
      <c r="P12" s="48" t="s">
        <v>350</v>
      </c>
      <c r="Q12" s="40"/>
      <c r="R12" s="40"/>
      <c r="S12" s="40" t="s">
        <v>348</v>
      </c>
      <c r="T12" s="48">
        <v>500</v>
      </c>
      <c r="U12" s="48" t="s">
        <v>348</v>
      </c>
      <c r="V12" s="48" t="s">
        <v>56</v>
      </c>
      <c r="W12" s="48" t="s">
        <v>56</v>
      </c>
      <c r="X12" s="48"/>
      <c r="Y12" s="40" t="s">
        <v>351</v>
      </c>
      <c r="Z12" s="46" t="s">
        <v>352</v>
      </c>
      <c r="AA12" s="40">
        <v>2018</v>
      </c>
      <c r="AB12" s="40" t="s">
        <v>353</v>
      </c>
      <c r="AC12" s="40" t="s">
        <v>56</v>
      </c>
      <c r="AD12" s="40"/>
      <c r="AE12" s="40"/>
      <c r="AF12" s="40">
        <v>1</v>
      </c>
      <c r="AG12" s="40"/>
      <c r="AH12" s="40" t="s">
        <v>354</v>
      </c>
      <c r="AI12" s="49">
        <v>11.3</v>
      </c>
      <c r="AJ12" s="40" t="s">
        <v>355</v>
      </c>
      <c r="AK12" s="40">
        <v>2</v>
      </c>
      <c r="AL12" s="40" t="s">
        <v>356</v>
      </c>
      <c r="AM12" s="49">
        <v>7.3</v>
      </c>
      <c r="AN12" s="40" t="s">
        <v>379</v>
      </c>
      <c r="AO12" s="40">
        <v>0</v>
      </c>
      <c r="AP12" s="40" t="s">
        <v>358</v>
      </c>
      <c r="AQ12" s="40"/>
      <c r="AR12" s="40" t="s">
        <v>360</v>
      </c>
    </row>
    <row r="13" spans="1:44" ht="48" x14ac:dyDescent="0.8">
      <c r="A13" s="40">
        <v>4</v>
      </c>
      <c r="B13" s="41" t="s">
        <v>388</v>
      </c>
      <c r="C13" s="40" t="s">
        <v>389</v>
      </c>
      <c r="D13" s="40" t="s">
        <v>363</v>
      </c>
      <c r="E13" s="40" t="s">
        <v>390</v>
      </c>
      <c r="F13" s="40">
        <v>7.3</v>
      </c>
      <c r="G13" s="40" t="s">
        <v>347</v>
      </c>
      <c r="H13" s="40">
        <v>2</v>
      </c>
      <c r="I13" s="40">
        <v>2</v>
      </c>
      <c r="J13" s="47">
        <v>21</v>
      </c>
      <c r="K13" s="40">
        <v>1985</v>
      </c>
      <c r="L13" s="40" t="s">
        <v>348</v>
      </c>
      <c r="M13" s="40">
        <v>2</v>
      </c>
      <c r="N13" s="40" t="s">
        <v>349</v>
      </c>
      <c r="O13" s="40" t="s">
        <v>35</v>
      </c>
      <c r="P13" s="48" t="s">
        <v>350</v>
      </c>
      <c r="Q13" s="40"/>
      <c r="R13" s="40"/>
      <c r="S13" s="40" t="s">
        <v>348</v>
      </c>
      <c r="T13" s="48"/>
      <c r="U13" s="48"/>
      <c r="V13" s="48" t="s">
        <v>56</v>
      </c>
      <c r="W13" s="48" t="s">
        <v>56</v>
      </c>
      <c r="X13" s="48" t="s">
        <v>391</v>
      </c>
      <c r="Y13" s="40" t="s">
        <v>351</v>
      </c>
      <c r="Z13" s="46" t="s">
        <v>352</v>
      </c>
      <c r="AA13" s="40">
        <v>2018</v>
      </c>
      <c r="AB13" s="40" t="s">
        <v>353</v>
      </c>
      <c r="AC13" s="40" t="s">
        <v>56</v>
      </c>
      <c r="AD13" s="40"/>
      <c r="AE13" s="40"/>
      <c r="AF13" s="40">
        <v>1</v>
      </c>
      <c r="AG13" s="40">
        <v>1</v>
      </c>
      <c r="AH13" s="40" t="s">
        <v>354</v>
      </c>
      <c r="AI13" s="49">
        <v>11.3</v>
      </c>
      <c r="AJ13" s="40" t="s">
        <v>355</v>
      </c>
      <c r="AK13" s="40">
        <v>2</v>
      </c>
      <c r="AL13" s="40" t="s">
        <v>356</v>
      </c>
      <c r="AM13" s="49">
        <v>7.3</v>
      </c>
      <c r="AN13" s="40"/>
      <c r="AO13" s="40"/>
      <c r="AP13" s="40"/>
      <c r="AQ13" s="40"/>
      <c r="AR13" s="40" t="s">
        <v>360</v>
      </c>
    </row>
    <row r="14" spans="1:44" ht="48" x14ac:dyDescent="0.8">
      <c r="A14" s="40"/>
      <c r="B14" s="41" t="s">
        <v>392</v>
      </c>
      <c r="C14" s="40" t="str">
        <f>C13</f>
        <v>S-8</v>
      </c>
      <c r="D14" s="40" t="s">
        <v>363</v>
      </c>
      <c r="E14" s="40" t="s">
        <v>390</v>
      </c>
      <c r="F14" s="40">
        <v>6.1</v>
      </c>
      <c r="G14" s="40" t="s">
        <v>347</v>
      </c>
      <c r="H14" s="40">
        <v>2</v>
      </c>
      <c r="I14" s="40">
        <v>2</v>
      </c>
      <c r="J14" s="47">
        <v>2</v>
      </c>
      <c r="K14" s="40">
        <v>1985</v>
      </c>
      <c r="L14" s="40" t="s">
        <v>348</v>
      </c>
      <c r="M14" s="40">
        <v>2</v>
      </c>
      <c r="N14" s="40" t="s">
        <v>349</v>
      </c>
      <c r="O14" s="40" t="s">
        <v>35</v>
      </c>
      <c r="P14" s="48" t="s">
        <v>350</v>
      </c>
      <c r="Q14" s="40"/>
      <c r="R14" s="40"/>
      <c r="S14" s="40" t="s">
        <v>348</v>
      </c>
      <c r="T14" s="48"/>
      <c r="U14" s="48"/>
      <c r="V14" s="48"/>
      <c r="W14" s="48"/>
      <c r="X14" s="48"/>
      <c r="Y14" s="40" t="s">
        <v>351</v>
      </c>
      <c r="Z14" s="46" t="s">
        <v>352</v>
      </c>
      <c r="AA14" s="40">
        <v>2018</v>
      </c>
      <c r="AB14" s="40" t="s">
        <v>353</v>
      </c>
      <c r="AC14" s="40" t="s">
        <v>56</v>
      </c>
      <c r="AD14" s="40"/>
      <c r="AE14" s="40"/>
      <c r="AF14" s="40">
        <v>1</v>
      </c>
      <c r="AG14" s="40">
        <v>1</v>
      </c>
      <c r="AH14" s="40" t="s">
        <v>354</v>
      </c>
      <c r="AI14" s="49">
        <v>10.1</v>
      </c>
      <c r="AJ14" s="40" t="s">
        <v>355</v>
      </c>
      <c r="AK14" s="40">
        <v>2</v>
      </c>
      <c r="AL14" s="40" t="s">
        <v>356</v>
      </c>
      <c r="AM14" s="49">
        <v>6.1</v>
      </c>
      <c r="AN14" s="40"/>
      <c r="AO14" s="40"/>
      <c r="AP14" s="40"/>
      <c r="AQ14" s="40"/>
      <c r="AR14" s="40" t="s">
        <v>360</v>
      </c>
    </row>
    <row r="15" spans="1:44" ht="64" x14ac:dyDescent="0.8">
      <c r="A15" s="40"/>
      <c r="B15" s="41" t="s">
        <v>393</v>
      </c>
      <c r="C15" s="40"/>
      <c r="D15" s="40"/>
      <c r="E15" s="40"/>
      <c r="F15" s="40"/>
      <c r="G15" s="40"/>
      <c r="H15" s="40"/>
      <c r="I15" s="40"/>
      <c r="J15" s="47"/>
      <c r="K15" s="40"/>
      <c r="L15" s="40"/>
      <c r="M15" s="40"/>
      <c r="N15" s="40"/>
      <c r="O15" s="40"/>
      <c r="P15" s="48" t="s">
        <v>350</v>
      </c>
      <c r="Q15" s="40"/>
      <c r="R15" s="40"/>
      <c r="S15" s="40"/>
      <c r="T15" s="48"/>
      <c r="U15" s="48"/>
      <c r="V15" s="48"/>
      <c r="W15" s="48"/>
      <c r="X15" s="46" t="s">
        <v>394</v>
      </c>
      <c r="Y15" s="40"/>
      <c r="Z15" s="48"/>
      <c r="AA15" s="40"/>
      <c r="AB15" s="40"/>
      <c r="AC15" s="40"/>
      <c r="AD15" s="40"/>
      <c r="AE15" s="40"/>
      <c r="AF15" s="40"/>
      <c r="AG15" s="40"/>
      <c r="AH15" s="40"/>
      <c r="AI15" s="49"/>
      <c r="AJ15" s="40"/>
      <c r="AK15" s="40"/>
      <c r="AL15" s="40"/>
      <c r="AM15" s="49"/>
      <c r="AN15" s="40"/>
      <c r="AO15" s="40"/>
      <c r="AP15" s="40"/>
      <c r="AQ15" s="40"/>
      <c r="AR15" s="40"/>
    </row>
    <row r="16" spans="1:44" ht="48" x14ac:dyDescent="0.8">
      <c r="A16" s="40"/>
      <c r="B16" s="40" t="s">
        <v>395</v>
      </c>
      <c r="C16" s="40" t="s">
        <v>389</v>
      </c>
      <c r="D16" s="40" t="s">
        <v>345</v>
      </c>
      <c r="E16" s="40" t="s">
        <v>385</v>
      </c>
      <c r="F16" s="40">
        <v>7.3</v>
      </c>
      <c r="G16" s="40" t="s">
        <v>396</v>
      </c>
      <c r="H16" s="40">
        <v>2</v>
      </c>
      <c r="I16" s="40">
        <v>2</v>
      </c>
      <c r="J16" s="47">
        <v>42</v>
      </c>
      <c r="K16" s="40">
        <v>2013</v>
      </c>
      <c r="L16" s="40" t="s">
        <v>348</v>
      </c>
      <c r="M16" s="40">
        <v>2</v>
      </c>
      <c r="N16" s="40" t="s">
        <v>378</v>
      </c>
      <c r="O16" s="40" t="s">
        <v>35</v>
      </c>
      <c r="P16" s="48" t="s">
        <v>350</v>
      </c>
      <c r="Q16" s="40"/>
      <c r="R16" s="40"/>
      <c r="S16" s="40" t="s">
        <v>348</v>
      </c>
      <c r="T16" s="48">
        <v>270</v>
      </c>
      <c r="U16" s="48" t="s">
        <v>348</v>
      </c>
      <c r="V16" s="48" t="s">
        <v>365</v>
      </c>
      <c r="W16" s="48" t="s">
        <v>56</v>
      </c>
      <c r="X16" s="48"/>
      <c r="Y16" s="40" t="s">
        <v>351</v>
      </c>
      <c r="Z16" s="46" t="s">
        <v>352</v>
      </c>
      <c r="AA16" s="40">
        <v>2018</v>
      </c>
      <c r="AB16" s="40" t="s">
        <v>353</v>
      </c>
      <c r="AC16" s="40" t="s">
        <v>56</v>
      </c>
      <c r="AD16" s="40"/>
      <c r="AE16" s="40"/>
      <c r="AF16" s="40">
        <v>1</v>
      </c>
      <c r="AG16" s="40">
        <v>50</v>
      </c>
      <c r="AH16" s="40" t="s">
        <v>354</v>
      </c>
      <c r="AI16" s="49">
        <v>9.6</v>
      </c>
      <c r="AJ16" s="40" t="s">
        <v>397</v>
      </c>
      <c r="AK16" s="40">
        <v>2</v>
      </c>
      <c r="AL16" s="40" t="s">
        <v>356</v>
      </c>
      <c r="AM16" s="49">
        <v>6.6</v>
      </c>
      <c r="AN16" s="40" t="s">
        <v>379</v>
      </c>
      <c r="AO16" s="40" t="s">
        <v>379</v>
      </c>
      <c r="AP16" s="40">
        <v>0</v>
      </c>
      <c r="AQ16" s="40"/>
      <c r="AR16" s="40" t="s">
        <v>360</v>
      </c>
    </row>
    <row r="17" spans="1:44" ht="48" x14ac:dyDescent="0.8">
      <c r="A17" s="40"/>
      <c r="B17" s="40" t="s">
        <v>398</v>
      </c>
      <c r="C17" s="40" t="str">
        <f>C16</f>
        <v>S-8</v>
      </c>
      <c r="D17" s="40" t="s">
        <v>345</v>
      </c>
      <c r="E17" s="40" t="s">
        <v>385</v>
      </c>
      <c r="F17" s="40">
        <v>7.3</v>
      </c>
      <c r="G17" s="40" t="s">
        <v>392</v>
      </c>
      <c r="H17" s="40">
        <v>2</v>
      </c>
      <c r="I17" s="40">
        <v>2</v>
      </c>
      <c r="J17" s="47">
        <v>68</v>
      </c>
      <c r="K17" s="40">
        <v>2015</v>
      </c>
      <c r="L17" s="40" t="s">
        <v>348</v>
      </c>
      <c r="M17" s="40">
        <v>2</v>
      </c>
      <c r="N17" s="40" t="s">
        <v>378</v>
      </c>
      <c r="O17" s="40" t="s">
        <v>35</v>
      </c>
      <c r="P17" s="48" t="s">
        <v>350</v>
      </c>
      <c r="Q17" s="40"/>
      <c r="R17" s="40"/>
      <c r="S17" s="40" t="s">
        <v>348</v>
      </c>
      <c r="T17" s="48">
        <v>850</v>
      </c>
      <c r="U17" s="48" t="s">
        <v>348</v>
      </c>
      <c r="V17" s="48" t="s">
        <v>365</v>
      </c>
      <c r="W17" s="48" t="s">
        <v>365</v>
      </c>
      <c r="X17" s="48"/>
      <c r="Y17" s="40" t="s">
        <v>351</v>
      </c>
      <c r="Z17" s="46" t="s">
        <v>352</v>
      </c>
      <c r="AA17" s="40">
        <v>2018</v>
      </c>
      <c r="AB17" s="40" t="s">
        <v>353</v>
      </c>
      <c r="AC17" s="40" t="s">
        <v>56</v>
      </c>
      <c r="AD17" s="40"/>
      <c r="AE17" s="40"/>
      <c r="AF17" s="40">
        <v>1</v>
      </c>
      <c r="AG17" s="40">
        <v>118</v>
      </c>
      <c r="AH17" s="40" t="s">
        <v>354</v>
      </c>
      <c r="AI17" s="49">
        <v>11.3</v>
      </c>
      <c r="AJ17" s="40" t="s">
        <v>355</v>
      </c>
      <c r="AK17" s="40">
        <v>2</v>
      </c>
      <c r="AL17" s="40" t="s">
        <v>356</v>
      </c>
      <c r="AM17" s="49">
        <v>7.3</v>
      </c>
      <c r="AN17" s="40" t="s">
        <v>366</v>
      </c>
      <c r="AO17" s="40" t="s">
        <v>358</v>
      </c>
      <c r="AP17" s="40">
        <v>0</v>
      </c>
      <c r="AQ17" s="40"/>
      <c r="AR17" s="40" t="s">
        <v>360</v>
      </c>
    </row>
    <row r="18" spans="1:44" ht="48" x14ac:dyDescent="0.8">
      <c r="A18" s="40">
        <v>5</v>
      </c>
      <c r="B18" s="41" t="s">
        <v>399</v>
      </c>
      <c r="C18" s="40" t="s">
        <v>400</v>
      </c>
      <c r="D18" s="40" t="s">
        <v>363</v>
      </c>
      <c r="E18" s="40"/>
      <c r="F18" s="50">
        <v>6.1</v>
      </c>
      <c r="G18" s="40" t="s">
        <v>347</v>
      </c>
      <c r="H18" s="40">
        <v>2</v>
      </c>
      <c r="I18" s="40">
        <v>2</v>
      </c>
      <c r="J18" s="47">
        <v>66</v>
      </c>
      <c r="K18" s="40">
        <v>2014</v>
      </c>
      <c r="L18" s="40" t="s">
        <v>401</v>
      </c>
      <c r="M18" s="40">
        <v>1</v>
      </c>
      <c r="N18" s="40" t="s">
        <v>378</v>
      </c>
      <c r="O18" s="40" t="s">
        <v>35</v>
      </c>
      <c r="P18" s="48" t="s">
        <v>350</v>
      </c>
      <c r="Q18" s="40"/>
      <c r="R18" s="40"/>
      <c r="S18" s="40" t="s">
        <v>348</v>
      </c>
      <c r="T18" s="48" t="s">
        <v>381</v>
      </c>
      <c r="U18" s="48"/>
      <c r="V18" s="48" t="s">
        <v>365</v>
      </c>
      <c r="W18" s="48" t="s">
        <v>56</v>
      </c>
      <c r="X18" s="48" t="s">
        <v>391</v>
      </c>
      <c r="Y18" s="40" t="s">
        <v>351</v>
      </c>
      <c r="Z18" s="46" t="s">
        <v>352</v>
      </c>
      <c r="AA18" s="40">
        <v>2018</v>
      </c>
      <c r="AB18" s="40" t="s">
        <v>353</v>
      </c>
      <c r="AC18" s="40" t="s">
        <v>56</v>
      </c>
      <c r="AD18" s="40"/>
      <c r="AE18" s="40"/>
      <c r="AF18" s="40">
        <v>4</v>
      </c>
      <c r="AG18" s="40">
        <v>182</v>
      </c>
      <c r="AH18" s="40" t="s">
        <v>354</v>
      </c>
      <c r="AI18" s="49">
        <v>10.1</v>
      </c>
      <c r="AJ18" s="40" t="s">
        <v>355</v>
      </c>
      <c r="AK18" s="40">
        <v>2</v>
      </c>
      <c r="AL18" s="40" t="s">
        <v>356</v>
      </c>
      <c r="AM18" s="49">
        <v>6.1</v>
      </c>
      <c r="AN18" s="40" t="s">
        <v>357</v>
      </c>
      <c r="AO18" s="40">
        <v>0</v>
      </c>
      <c r="AP18" s="40" t="s">
        <v>358</v>
      </c>
      <c r="AQ18" s="40"/>
      <c r="AR18" s="40" t="s">
        <v>375</v>
      </c>
    </row>
    <row r="19" spans="1:44" ht="32" x14ac:dyDescent="0.8">
      <c r="A19" s="40">
        <v>6</v>
      </c>
      <c r="B19" s="40" t="s">
        <v>402</v>
      </c>
      <c r="C19" s="40"/>
      <c r="D19" s="40"/>
      <c r="E19" s="40"/>
      <c r="F19" s="40"/>
      <c r="G19" s="40"/>
      <c r="H19" s="40"/>
      <c r="I19" s="40"/>
      <c r="J19" s="47"/>
      <c r="K19" s="40"/>
      <c r="L19" s="40"/>
      <c r="M19" s="40"/>
      <c r="N19" s="40"/>
      <c r="O19" s="40"/>
      <c r="P19" s="48" t="s">
        <v>350</v>
      </c>
      <c r="Q19" s="40"/>
      <c r="R19" s="40"/>
      <c r="S19" s="40"/>
      <c r="T19" s="48"/>
      <c r="U19" s="48"/>
      <c r="V19" s="48"/>
      <c r="W19" s="48"/>
      <c r="X19" s="46" t="s">
        <v>403</v>
      </c>
      <c r="Y19" s="40"/>
      <c r="Z19" s="46"/>
      <c r="AA19" s="40"/>
      <c r="AB19" s="40"/>
      <c r="AC19" s="40"/>
      <c r="AD19" s="40"/>
      <c r="AE19" s="40"/>
      <c r="AF19" s="40"/>
      <c r="AG19" s="40"/>
      <c r="AH19" s="40"/>
      <c r="AI19" s="49"/>
      <c r="AJ19" s="40"/>
      <c r="AK19" s="40"/>
      <c r="AL19" s="40"/>
      <c r="AM19" s="49"/>
      <c r="AN19" s="40"/>
      <c r="AO19" s="40"/>
      <c r="AP19" s="40"/>
      <c r="AQ19" s="40"/>
      <c r="AR19" s="40"/>
    </row>
    <row r="20" spans="1:44" ht="48" x14ac:dyDescent="0.8">
      <c r="A20" s="40"/>
      <c r="B20" s="40" t="s">
        <v>404</v>
      </c>
      <c r="C20" s="40" t="s">
        <v>405</v>
      </c>
      <c r="D20" s="40" t="s">
        <v>345</v>
      </c>
      <c r="E20" s="40" t="s">
        <v>406</v>
      </c>
      <c r="F20" s="40">
        <v>7.3</v>
      </c>
      <c r="G20" s="40" t="s">
        <v>347</v>
      </c>
      <c r="H20" s="40">
        <v>2</v>
      </c>
      <c r="I20" s="40">
        <v>2</v>
      </c>
      <c r="J20" s="47">
        <v>8</v>
      </c>
      <c r="K20" s="40">
        <v>2011</v>
      </c>
      <c r="L20" s="40" t="s">
        <v>348</v>
      </c>
      <c r="M20" s="40">
        <v>2</v>
      </c>
      <c r="N20" s="40" t="s">
        <v>349</v>
      </c>
      <c r="O20" s="40" t="s">
        <v>35</v>
      </c>
      <c r="P20" s="48" t="s">
        <v>350</v>
      </c>
      <c r="Q20" s="40"/>
      <c r="R20" s="40"/>
      <c r="S20" s="40" t="s">
        <v>348</v>
      </c>
      <c r="T20" s="48">
        <v>415</v>
      </c>
      <c r="U20" s="48" t="s">
        <v>348</v>
      </c>
      <c r="V20" s="48" t="s">
        <v>365</v>
      </c>
      <c r="W20" s="48" t="s">
        <v>56</v>
      </c>
      <c r="X20" s="48"/>
      <c r="Y20" s="40" t="s">
        <v>351</v>
      </c>
      <c r="Z20" s="46" t="s">
        <v>352</v>
      </c>
      <c r="AA20" s="40">
        <v>2018</v>
      </c>
      <c r="AB20" s="40" t="s">
        <v>353</v>
      </c>
      <c r="AC20" s="40" t="s">
        <v>56</v>
      </c>
      <c r="AD20" s="40"/>
      <c r="AE20" s="40"/>
      <c r="AF20" s="40">
        <v>3</v>
      </c>
      <c r="AG20" s="40">
        <v>22</v>
      </c>
      <c r="AH20" s="40" t="s">
        <v>354</v>
      </c>
      <c r="AI20" s="49">
        <v>11.3</v>
      </c>
      <c r="AJ20" s="40" t="s">
        <v>355</v>
      </c>
      <c r="AK20" s="40">
        <v>2</v>
      </c>
      <c r="AL20" s="40" t="s">
        <v>356</v>
      </c>
      <c r="AM20" s="49">
        <v>7.3</v>
      </c>
      <c r="AN20" s="40" t="s">
        <v>357</v>
      </c>
      <c r="AO20" s="40">
        <v>0</v>
      </c>
      <c r="AP20" s="40" t="s">
        <v>357</v>
      </c>
      <c r="AQ20" s="40"/>
      <c r="AR20" s="40" t="s">
        <v>360</v>
      </c>
    </row>
    <row r="21" spans="1:44" ht="48" x14ac:dyDescent="0.8">
      <c r="A21" s="40"/>
      <c r="B21" s="40" t="s">
        <v>392</v>
      </c>
      <c r="C21" s="40" t="s">
        <v>405</v>
      </c>
      <c r="D21" s="40" t="s">
        <v>363</v>
      </c>
      <c r="E21" s="40" t="s">
        <v>407</v>
      </c>
      <c r="F21" s="40">
        <v>7.3</v>
      </c>
      <c r="G21" s="40" t="s">
        <v>347</v>
      </c>
      <c r="H21" s="40">
        <v>2</v>
      </c>
      <c r="I21" s="40">
        <v>2</v>
      </c>
      <c r="J21" s="47">
        <v>10</v>
      </c>
      <c r="K21" s="40">
        <v>2011</v>
      </c>
      <c r="L21" s="40" t="s">
        <v>348</v>
      </c>
      <c r="M21" s="40">
        <v>2</v>
      </c>
      <c r="N21" s="40" t="s">
        <v>349</v>
      </c>
      <c r="O21" s="40" t="s">
        <v>35</v>
      </c>
      <c r="P21" s="48" t="s">
        <v>350</v>
      </c>
      <c r="Q21" s="40"/>
      <c r="R21" s="40"/>
      <c r="S21" s="40" t="s">
        <v>348</v>
      </c>
      <c r="T21" s="48"/>
      <c r="U21" s="48"/>
      <c r="V21" s="48" t="s">
        <v>365</v>
      </c>
      <c r="W21" s="48" t="s">
        <v>56</v>
      </c>
      <c r="X21" s="48"/>
      <c r="Y21" s="40" t="s">
        <v>351</v>
      </c>
      <c r="Z21" s="46" t="s">
        <v>352</v>
      </c>
      <c r="AA21" s="40">
        <v>2018</v>
      </c>
      <c r="AB21" s="40" t="s">
        <v>353</v>
      </c>
      <c r="AC21" s="40" t="s">
        <v>56</v>
      </c>
      <c r="AD21" s="40"/>
      <c r="AE21" s="40"/>
      <c r="AF21" s="40"/>
      <c r="AG21" s="40"/>
      <c r="AH21" s="40" t="s">
        <v>354</v>
      </c>
      <c r="AI21" s="49">
        <v>11.3</v>
      </c>
      <c r="AJ21" s="40" t="s">
        <v>355</v>
      </c>
      <c r="AK21" s="40">
        <v>2</v>
      </c>
      <c r="AL21" s="40" t="s">
        <v>356</v>
      </c>
      <c r="AM21" s="49">
        <v>7.3</v>
      </c>
      <c r="AN21" s="40" t="s">
        <v>357</v>
      </c>
      <c r="AO21" s="40">
        <v>0</v>
      </c>
      <c r="AP21" s="40" t="s">
        <v>357</v>
      </c>
      <c r="AQ21" s="40"/>
      <c r="AR21" s="40" t="s">
        <v>360</v>
      </c>
    </row>
    <row r="22" spans="1:44" ht="48" x14ac:dyDescent="0.8">
      <c r="A22" s="40"/>
      <c r="B22" s="40" t="s">
        <v>408</v>
      </c>
      <c r="C22" s="40" t="s">
        <v>405</v>
      </c>
      <c r="D22" s="40" t="s">
        <v>363</v>
      </c>
      <c r="E22" s="40" t="s">
        <v>407</v>
      </c>
      <c r="F22" s="40">
        <v>3.65</v>
      </c>
      <c r="G22" s="40" t="s">
        <v>347</v>
      </c>
      <c r="H22" s="40">
        <v>2</v>
      </c>
      <c r="I22" s="40">
        <v>2</v>
      </c>
      <c r="J22" s="47">
        <v>24.5</v>
      </c>
      <c r="K22" s="40">
        <v>2011</v>
      </c>
      <c r="L22" s="40" t="s">
        <v>348</v>
      </c>
      <c r="M22" s="40">
        <v>2</v>
      </c>
      <c r="N22" s="40" t="s">
        <v>378</v>
      </c>
      <c r="O22" s="40" t="s">
        <v>35</v>
      </c>
      <c r="P22" s="48" t="s">
        <v>350</v>
      </c>
      <c r="Q22" s="40"/>
      <c r="R22" s="40"/>
      <c r="S22" s="40" t="s">
        <v>348</v>
      </c>
      <c r="T22" s="48" t="s">
        <v>381</v>
      </c>
      <c r="U22" s="48"/>
      <c r="V22" s="48" t="s">
        <v>365</v>
      </c>
      <c r="W22" s="48" t="s">
        <v>56</v>
      </c>
      <c r="X22" s="48"/>
      <c r="Y22" s="40" t="s">
        <v>351</v>
      </c>
      <c r="Z22" s="46" t="s">
        <v>352</v>
      </c>
      <c r="AA22" s="40">
        <v>2018</v>
      </c>
      <c r="AB22" s="40" t="s">
        <v>353</v>
      </c>
      <c r="AC22" s="40" t="s">
        <v>56</v>
      </c>
      <c r="AD22" s="40"/>
      <c r="AE22" s="40"/>
      <c r="AF22" s="40">
        <v>4</v>
      </c>
      <c r="AG22" s="40">
        <v>25</v>
      </c>
      <c r="AH22" s="40" t="s">
        <v>354</v>
      </c>
      <c r="AI22" s="49">
        <v>7.65</v>
      </c>
      <c r="AJ22" s="40" t="s">
        <v>355</v>
      </c>
      <c r="AK22" s="40">
        <v>1</v>
      </c>
      <c r="AL22" s="40" t="s">
        <v>409</v>
      </c>
      <c r="AM22" s="49">
        <v>3.65</v>
      </c>
      <c r="AN22" s="40" t="s">
        <v>357</v>
      </c>
      <c r="AO22" s="40">
        <v>0</v>
      </c>
      <c r="AP22" s="40" t="s">
        <v>357</v>
      </c>
      <c r="AQ22" s="40"/>
      <c r="AR22" s="40" t="s">
        <v>375</v>
      </c>
    </row>
    <row r="23" spans="1:44" ht="48" x14ac:dyDescent="0.8">
      <c r="A23" s="40"/>
      <c r="B23" s="40" t="s">
        <v>410</v>
      </c>
      <c r="C23" s="40" t="s">
        <v>405</v>
      </c>
      <c r="D23" s="40" t="s">
        <v>363</v>
      </c>
      <c r="E23" s="40" t="s">
        <v>407</v>
      </c>
      <c r="F23" s="40">
        <v>6.1</v>
      </c>
      <c r="G23" s="40" t="s">
        <v>347</v>
      </c>
      <c r="H23" s="40">
        <v>2</v>
      </c>
      <c r="I23" s="40">
        <v>2</v>
      </c>
      <c r="J23" s="47">
        <v>35</v>
      </c>
      <c r="K23" s="46" t="s">
        <v>411</v>
      </c>
      <c r="L23" s="40" t="s">
        <v>348</v>
      </c>
      <c r="M23" s="40">
        <v>2</v>
      </c>
      <c r="N23" s="40" t="s">
        <v>349</v>
      </c>
      <c r="O23" s="40" t="s">
        <v>35</v>
      </c>
      <c r="P23" s="48" t="s">
        <v>350</v>
      </c>
      <c r="Q23" s="40"/>
      <c r="R23" s="40"/>
      <c r="S23" s="40" t="s">
        <v>348</v>
      </c>
      <c r="T23" s="48" t="s">
        <v>381</v>
      </c>
      <c r="U23" s="48"/>
      <c r="V23" s="48" t="s">
        <v>365</v>
      </c>
      <c r="W23" s="48" t="s">
        <v>56</v>
      </c>
      <c r="X23" s="48"/>
      <c r="Y23" s="40" t="s">
        <v>351</v>
      </c>
      <c r="Z23" s="46" t="s">
        <v>352</v>
      </c>
      <c r="AA23" s="40">
        <v>2018</v>
      </c>
      <c r="AB23" s="40" t="s">
        <v>353</v>
      </c>
      <c r="AC23" s="40" t="s">
        <v>56</v>
      </c>
      <c r="AD23" s="40"/>
      <c r="AE23" s="40"/>
      <c r="AF23" s="40">
        <v>1</v>
      </c>
      <c r="AG23" s="40">
        <v>84</v>
      </c>
      <c r="AH23" s="40" t="s">
        <v>354</v>
      </c>
      <c r="AI23" s="49">
        <v>10.1</v>
      </c>
      <c r="AJ23" s="40" t="s">
        <v>355</v>
      </c>
      <c r="AK23" s="40">
        <v>2</v>
      </c>
      <c r="AL23" s="40" t="s">
        <v>356</v>
      </c>
      <c r="AM23" s="49">
        <v>6.1</v>
      </c>
      <c r="AN23" s="40"/>
      <c r="AO23" s="40"/>
      <c r="AP23" s="40"/>
      <c r="AQ23" s="40"/>
      <c r="AR23" s="40" t="s">
        <v>360</v>
      </c>
    </row>
    <row r="24" spans="1:44" x14ac:dyDescent="0.8">
      <c r="A24" s="40">
        <v>7</v>
      </c>
      <c r="B24" s="40" t="s">
        <v>412</v>
      </c>
      <c r="C24" s="40"/>
      <c r="D24" s="40"/>
      <c r="E24" s="40"/>
      <c r="F24" s="40"/>
      <c r="G24" s="40"/>
      <c r="H24" s="40"/>
      <c r="I24" s="40"/>
      <c r="J24" s="47"/>
      <c r="K24" s="40"/>
      <c r="L24" s="40"/>
      <c r="M24" s="40"/>
      <c r="N24" s="40"/>
      <c r="O24" s="40"/>
      <c r="P24" s="48" t="s">
        <v>350</v>
      </c>
      <c r="Q24" s="40"/>
      <c r="R24" s="40"/>
      <c r="S24" s="40"/>
      <c r="T24" s="48"/>
      <c r="U24" s="48"/>
      <c r="V24" s="48"/>
      <c r="W24" s="48"/>
      <c r="X24" s="48" t="s">
        <v>177</v>
      </c>
      <c r="Y24" s="40"/>
      <c r="Z24" s="46"/>
      <c r="AA24" s="40"/>
      <c r="AB24" s="40"/>
      <c r="AC24" s="40"/>
      <c r="AD24" s="40"/>
      <c r="AE24" s="40"/>
      <c r="AF24" s="40"/>
      <c r="AG24" s="40"/>
      <c r="AH24" s="40"/>
      <c r="AI24" s="49"/>
      <c r="AJ24" s="40"/>
      <c r="AK24" s="40"/>
      <c r="AL24" s="40"/>
      <c r="AM24" s="49"/>
      <c r="AN24" s="40"/>
      <c r="AO24" s="40"/>
      <c r="AP24" s="40"/>
      <c r="AQ24" s="40"/>
      <c r="AR24" s="40"/>
    </row>
    <row r="25" spans="1:44" ht="48" x14ac:dyDescent="0.8">
      <c r="A25" s="40"/>
      <c r="B25" s="40" t="s">
        <v>413</v>
      </c>
      <c r="C25" s="40" t="s">
        <v>414</v>
      </c>
      <c r="D25" s="40" t="s">
        <v>363</v>
      </c>
      <c r="E25" s="40" t="s">
        <v>407</v>
      </c>
      <c r="F25" s="40">
        <v>7.3</v>
      </c>
      <c r="G25" s="40" t="str">
        <f>G23</f>
        <v>earthern</v>
      </c>
      <c r="H25" s="40">
        <v>2</v>
      </c>
      <c r="I25" s="40">
        <v>2</v>
      </c>
      <c r="J25" s="47">
        <v>16</v>
      </c>
      <c r="K25" s="40">
        <v>2011</v>
      </c>
      <c r="L25" s="40" t="str">
        <f>L23</f>
        <v>good</v>
      </c>
      <c r="M25" s="40">
        <f>M23</f>
        <v>2</v>
      </c>
      <c r="N25" s="40" t="s">
        <v>378</v>
      </c>
      <c r="O25" s="40" t="str">
        <f>O23</f>
        <v>yes</v>
      </c>
      <c r="P25" s="48" t="s">
        <v>350</v>
      </c>
      <c r="Q25" s="40"/>
      <c r="R25" s="40"/>
      <c r="S25" s="40" t="s">
        <v>348</v>
      </c>
      <c r="T25" s="48">
        <v>400</v>
      </c>
      <c r="U25" s="48" t="s">
        <v>348</v>
      </c>
      <c r="V25" s="48" t="s">
        <v>365</v>
      </c>
      <c r="W25" s="48" t="str">
        <f>W23</f>
        <v>Yes</v>
      </c>
      <c r="X25" s="48"/>
      <c r="Y25" s="40" t="s">
        <v>409</v>
      </c>
      <c r="Z25" s="46" t="s">
        <v>352</v>
      </c>
      <c r="AA25" s="40">
        <v>2018</v>
      </c>
      <c r="AB25" s="40" t="str">
        <f>AB23</f>
        <v>maintenance</v>
      </c>
      <c r="AC25" s="46" t="s">
        <v>415</v>
      </c>
      <c r="AD25" s="40"/>
      <c r="AE25" s="40"/>
      <c r="AF25" s="40"/>
      <c r="AG25" s="40"/>
      <c r="AH25" s="40"/>
      <c r="AI25" s="49"/>
      <c r="AJ25" s="40"/>
      <c r="AK25" s="40"/>
      <c r="AL25" s="40"/>
      <c r="AM25" s="49"/>
      <c r="AN25" s="40"/>
      <c r="AO25" s="40"/>
      <c r="AP25" s="40"/>
      <c r="AQ25" s="40"/>
      <c r="AR25" s="40"/>
    </row>
    <row r="26" spans="1:44" ht="48" x14ac:dyDescent="0.8">
      <c r="A26" s="40"/>
      <c r="B26" s="40" t="s">
        <v>416</v>
      </c>
      <c r="C26" s="40" t="str">
        <f>C25</f>
        <v>S-13-A</v>
      </c>
      <c r="D26" s="40" t="s">
        <v>345</v>
      </c>
      <c r="E26" s="40" t="s">
        <v>417</v>
      </c>
      <c r="F26" s="40">
        <v>7.3</v>
      </c>
      <c r="G26" s="40" t="str">
        <f>G25</f>
        <v>earthern</v>
      </c>
      <c r="H26" s="40">
        <v>2</v>
      </c>
      <c r="I26" s="40">
        <v>2</v>
      </c>
      <c r="J26" s="47">
        <v>20</v>
      </c>
      <c r="K26" s="40">
        <v>2019</v>
      </c>
      <c r="L26" s="40" t="str">
        <f>L23</f>
        <v>good</v>
      </c>
      <c r="M26" s="40">
        <f>M25</f>
        <v>2</v>
      </c>
      <c r="N26" s="40" t="s">
        <v>378</v>
      </c>
      <c r="O26" s="40" t="str">
        <f>O25</f>
        <v>yes</v>
      </c>
      <c r="P26" s="48" t="s">
        <v>350</v>
      </c>
      <c r="Q26" s="40"/>
      <c r="R26" s="40"/>
      <c r="S26" s="40" t="s">
        <v>348</v>
      </c>
      <c r="T26" s="48">
        <v>200</v>
      </c>
      <c r="U26" s="48" t="s">
        <v>348</v>
      </c>
      <c r="V26" s="48" t="s">
        <v>365</v>
      </c>
      <c r="W26" s="48" t="str">
        <f>W25</f>
        <v>Yes</v>
      </c>
      <c r="X26" s="48"/>
      <c r="Y26" s="40" t="s">
        <v>409</v>
      </c>
      <c r="Z26" s="46" t="s">
        <v>352</v>
      </c>
      <c r="AA26" s="48" t="s">
        <v>418</v>
      </c>
      <c r="AB26" s="40" t="s">
        <v>419</v>
      </c>
      <c r="AC26" s="46" t="s">
        <v>420</v>
      </c>
      <c r="AD26" s="40"/>
      <c r="AE26" s="40"/>
      <c r="AF26" s="40"/>
      <c r="AG26" s="40"/>
      <c r="AH26" s="40"/>
      <c r="AI26" s="49"/>
      <c r="AJ26" s="40"/>
      <c r="AK26" s="40"/>
      <c r="AL26" s="40"/>
      <c r="AM26" s="49"/>
      <c r="AN26" s="40"/>
      <c r="AO26" s="40"/>
      <c r="AP26" s="40"/>
      <c r="AQ26" s="40"/>
      <c r="AR26" s="40"/>
    </row>
    <row r="27" spans="1:44" ht="48" x14ac:dyDescent="0.8">
      <c r="A27" s="40">
        <v>8</v>
      </c>
      <c r="B27" s="41" t="s">
        <v>421</v>
      </c>
      <c r="C27" s="40" t="s">
        <v>422</v>
      </c>
      <c r="D27" s="40" t="s">
        <v>345</v>
      </c>
      <c r="E27" s="40" t="s">
        <v>423</v>
      </c>
      <c r="F27" s="46" t="s">
        <v>424</v>
      </c>
      <c r="G27" s="40" t="s">
        <v>347</v>
      </c>
      <c r="H27" s="40">
        <v>2</v>
      </c>
      <c r="I27" s="40">
        <v>2</v>
      </c>
      <c r="J27" s="47">
        <v>8.5</v>
      </c>
      <c r="K27" s="40">
        <v>2004</v>
      </c>
      <c r="L27" s="40" t="s">
        <v>348</v>
      </c>
      <c r="M27" s="40">
        <v>2</v>
      </c>
      <c r="N27" s="40" t="s">
        <v>349</v>
      </c>
      <c r="O27" s="40" t="s">
        <v>35</v>
      </c>
      <c r="P27" s="48" t="s">
        <v>350</v>
      </c>
      <c r="Q27" s="40"/>
      <c r="R27" s="40"/>
      <c r="S27" s="40" t="s">
        <v>348</v>
      </c>
      <c r="T27" s="48">
        <v>3700</v>
      </c>
      <c r="U27" s="48" t="s">
        <v>348</v>
      </c>
      <c r="V27" s="48" t="s">
        <v>365</v>
      </c>
      <c r="W27" s="48" t="s">
        <v>56</v>
      </c>
      <c r="X27" s="48" t="s">
        <v>184</v>
      </c>
      <c r="Y27" s="40" t="s">
        <v>425</v>
      </c>
      <c r="Z27" s="46" t="s">
        <v>426</v>
      </c>
      <c r="AA27" s="40">
        <v>2018</v>
      </c>
      <c r="AB27" s="40" t="s">
        <v>353</v>
      </c>
      <c r="AC27" s="40" t="s">
        <v>56</v>
      </c>
      <c r="AD27" s="40"/>
      <c r="AE27" s="40"/>
      <c r="AF27" s="40" t="s">
        <v>427</v>
      </c>
      <c r="AG27" s="40"/>
      <c r="AH27" s="40" t="s">
        <v>354</v>
      </c>
      <c r="AI27" s="49">
        <v>18.600000000000001</v>
      </c>
      <c r="AJ27" s="40" t="s">
        <v>355</v>
      </c>
      <c r="AK27" s="40">
        <v>4</v>
      </c>
      <c r="AL27" s="40" t="s">
        <v>428</v>
      </c>
      <c r="AM27" s="49">
        <v>14.6</v>
      </c>
      <c r="AN27" s="40"/>
      <c r="AO27" s="40"/>
      <c r="AP27" s="40"/>
      <c r="AQ27" s="40"/>
      <c r="AR27" s="40" t="s">
        <v>360</v>
      </c>
    </row>
    <row r="28" spans="1:44" ht="160" x14ac:dyDescent="0.8">
      <c r="A28" s="40"/>
      <c r="B28" s="41" t="s">
        <v>429</v>
      </c>
      <c r="C28" s="40" t="s">
        <v>422</v>
      </c>
      <c r="D28" s="41" t="s">
        <v>430</v>
      </c>
      <c r="E28" s="40">
        <v>80</v>
      </c>
      <c r="F28" s="41" t="s">
        <v>431</v>
      </c>
      <c r="G28" s="41" t="s">
        <v>432</v>
      </c>
      <c r="H28" s="40">
        <v>2</v>
      </c>
      <c r="I28" s="40">
        <v>2</v>
      </c>
      <c r="J28" s="47">
        <v>110</v>
      </c>
      <c r="K28" s="41" t="s">
        <v>433</v>
      </c>
      <c r="L28" s="40" t="s">
        <v>348</v>
      </c>
      <c r="M28" s="41" t="s">
        <v>434</v>
      </c>
      <c r="N28" s="40" t="s">
        <v>349</v>
      </c>
      <c r="O28" s="40" t="s">
        <v>35</v>
      </c>
      <c r="P28" s="48" t="s">
        <v>350</v>
      </c>
      <c r="Q28" s="40"/>
      <c r="R28" s="40"/>
      <c r="S28" s="41" t="s">
        <v>435</v>
      </c>
      <c r="T28" s="48">
        <v>9000</v>
      </c>
      <c r="U28" s="48" t="s">
        <v>348</v>
      </c>
      <c r="V28" s="48" t="s">
        <v>35</v>
      </c>
      <c r="W28" s="48" t="s">
        <v>35</v>
      </c>
      <c r="X28" s="46" t="s">
        <v>436</v>
      </c>
      <c r="Y28" s="41" t="s">
        <v>437</v>
      </c>
      <c r="Z28" s="46" t="s">
        <v>438</v>
      </c>
      <c r="AA28" s="40">
        <v>2018</v>
      </c>
      <c r="AB28" s="40" t="str">
        <f>AB27</f>
        <v>maintenance</v>
      </c>
      <c r="AC28" s="40" t="str">
        <f>AC27</f>
        <v>Yes</v>
      </c>
      <c r="AD28" s="40"/>
      <c r="AE28" s="40"/>
      <c r="AF28" s="40"/>
      <c r="AG28" s="40"/>
      <c r="AH28" s="40"/>
      <c r="AI28" s="49"/>
      <c r="AJ28" s="40"/>
      <c r="AK28" s="40"/>
      <c r="AL28" s="40"/>
      <c r="AM28" s="49"/>
      <c r="AN28" s="40"/>
      <c r="AO28" s="40"/>
      <c r="AP28" s="40"/>
      <c r="AQ28" s="40"/>
      <c r="AR28" s="40"/>
    </row>
    <row r="29" spans="1:44" x14ac:dyDescent="0.8">
      <c r="A29" s="40"/>
      <c r="B29" s="51"/>
      <c r="C29" s="40"/>
      <c r="D29" s="40"/>
      <c r="E29" s="40"/>
      <c r="F29" s="40"/>
      <c r="G29" s="40"/>
      <c r="H29" s="40"/>
      <c r="I29" s="40"/>
      <c r="J29" s="47"/>
      <c r="K29" s="40"/>
      <c r="L29" s="40"/>
      <c r="M29" s="40"/>
      <c r="N29" s="40"/>
      <c r="O29" s="40"/>
      <c r="P29" s="48"/>
      <c r="Q29" s="40"/>
      <c r="R29" s="40"/>
      <c r="S29" s="40"/>
      <c r="T29" s="48"/>
      <c r="U29" s="48"/>
      <c r="V29" s="48"/>
      <c r="W29" s="48"/>
      <c r="X29" s="48"/>
      <c r="Y29" s="40"/>
      <c r="Z29" s="48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</sheetData>
  <mergeCells count="4">
    <mergeCell ref="Q2:R2"/>
    <mergeCell ref="B3:P3"/>
    <mergeCell ref="S3:AB3"/>
    <mergeCell ref="A1:AC1"/>
  </mergeCells>
  <pageMargins left="0.25" right="0.25" top="0.75" bottom="0.75" header="0.3" footer="0.3"/>
  <pageSetup paperSize="5" scale="65" orientation="landscape" r:id="rId1"/>
  <headerFooter>
    <oddHeader>&amp;C&amp;"-,Bold"&amp;14Road Inventory</oddHeader>
  </headerFooter>
  <rowBreaks count="1" manualBreakCount="1">
    <brk id="14" max="28" man="1"/>
  </rowBreaks>
  <colBreaks count="1" manualBreakCount="1">
    <brk id="29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workbookViewId="0">
      <selection sqref="A1:XFD1048576"/>
    </sheetView>
  </sheetViews>
  <sheetFormatPr defaultColWidth="9.1328125" defaultRowHeight="14.75" x14ac:dyDescent="0.75"/>
  <cols>
    <col min="1" max="1" width="7.26953125" style="21" customWidth="1"/>
    <col min="2" max="2" width="11.7265625" style="21" bestFit="1" customWidth="1"/>
    <col min="3" max="3" width="12" style="21" customWidth="1"/>
    <col min="4" max="4" width="12.7265625" style="21" customWidth="1"/>
    <col min="5" max="5" width="10.1328125" style="21" customWidth="1"/>
    <col min="6" max="6" width="12.54296875" style="21" customWidth="1"/>
    <col min="7" max="7" width="13.54296875" style="21" customWidth="1"/>
    <col min="8" max="8" width="9.1328125" style="21"/>
    <col min="9" max="9" width="12.26953125" style="21" customWidth="1"/>
    <col min="10" max="10" width="9.54296875" style="21" bestFit="1" customWidth="1"/>
    <col min="11" max="11" width="11.54296875" style="21" customWidth="1"/>
    <col min="12" max="13" width="8.86328125" style="23"/>
    <col min="14" max="14" width="9.1328125" style="21"/>
    <col min="15" max="15" width="8.86328125" style="23"/>
    <col min="16" max="16" width="9.1328125" style="21"/>
    <col min="17" max="17" width="8.86328125" style="23" customWidth="1"/>
    <col min="18" max="16384" width="9.1328125" style="21"/>
  </cols>
  <sheetData>
    <row r="1" spans="1:11" ht="39" customHeight="1" x14ac:dyDescent="0.75">
      <c r="A1" s="22" t="s">
        <v>27</v>
      </c>
      <c r="B1" s="21" t="s">
        <v>38</v>
      </c>
      <c r="C1" s="22" t="s">
        <v>25</v>
      </c>
      <c r="D1" s="22" t="s">
        <v>39</v>
      </c>
      <c r="E1" s="22" t="s">
        <v>40</v>
      </c>
      <c r="F1" s="22" t="s">
        <v>271</v>
      </c>
      <c r="G1" s="22" t="s">
        <v>272</v>
      </c>
      <c r="H1" s="22" t="s">
        <v>42</v>
      </c>
      <c r="I1" s="22" t="s">
        <v>43</v>
      </c>
      <c r="J1" s="22" t="s">
        <v>36</v>
      </c>
      <c r="K1" s="22" t="s">
        <v>37</v>
      </c>
    </row>
    <row r="2" spans="1:11" ht="26" x14ac:dyDescent="0.75">
      <c r="A2" s="22">
        <v>1</v>
      </c>
      <c r="B2" s="21" t="s">
        <v>3</v>
      </c>
      <c r="C2" s="22" t="s">
        <v>44</v>
      </c>
      <c r="D2" s="22" t="s">
        <v>45</v>
      </c>
      <c r="E2" s="22" t="s">
        <v>46</v>
      </c>
      <c r="F2" s="22">
        <v>28</v>
      </c>
      <c r="G2" s="22" t="s">
        <v>47</v>
      </c>
      <c r="H2" s="22" t="s">
        <v>34</v>
      </c>
      <c r="I2" s="22" t="s">
        <v>56</v>
      </c>
      <c r="J2" s="22">
        <v>34.727469999999997</v>
      </c>
      <c r="K2" s="22" t="s">
        <v>283</v>
      </c>
    </row>
    <row r="3" spans="1:11" ht="26" x14ac:dyDescent="0.75">
      <c r="A3" s="22">
        <v>2</v>
      </c>
      <c r="B3" s="21" t="s">
        <v>3</v>
      </c>
      <c r="C3" s="22" t="s">
        <v>44</v>
      </c>
      <c r="D3" s="22" t="s">
        <v>48</v>
      </c>
      <c r="E3" s="22" t="s">
        <v>49</v>
      </c>
      <c r="F3" s="22">
        <v>208</v>
      </c>
      <c r="G3" s="22" t="s">
        <v>47</v>
      </c>
      <c r="H3" s="22" t="s">
        <v>34</v>
      </c>
      <c r="I3" s="22" t="s">
        <v>56</v>
      </c>
      <c r="J3" s="22">
        <v>34.736032000000002</v>
      </c>
      <c r="K3" s="22">
        <v>71.527545000000003</v>
      </c>
    </row>
    <row r="4" spans="1:11" ht="26" x14ac:dyDescent="0.75">
      <c r="A4" s="22">
        <v>3</v>
      </c>
      <c r="B4" s="21" t="s">
        <v>261</v>
      </c>
      <c r="C4" s="22" t="s">
        <v>50</v>
      </c>
      <c r="D4" s="22" t="s">
        <v>52</v>
      </c>
      <c r="E4" s="22" t="s">
        <v>49</v>
      </c>
      <c r="F4" s="22">
        <v>86</v>
      </c>
      <c r="G4" s="22" t="s">
        <v>47</v>
      </c>
      <c r="H4" s="22" t="s">
        <v>34</v>
      </c>
      <c r="I4" s="22" t="s">
        <v>35</v>
      </c>
      <c r="J4" s="22">
        <v>34.664264000000003</v>
      </c>
      <c r="K4" s="23">
        <v>72.127892000000003</v>
      </c>
    </row>
    <row r="5" spans="1:11" ht="52" x14ac:dyDescent="0.75">
      <c r="A5" s="22">
        <v>4</v>
      </c>
      <c r="B5" s="21" t="s">
        <v>3</v>
      </c>
      <c r="C5" s="22" t="s">
        <v>50</v>
      </c>
      <c r="D5" s="22" t="s">
        <v>53</v>
      </c>
      <c r="E5" s="22" t="s">
        <v>46</v>
      </c>
      <c r="F5" s="22">
        <v>67.5</v>
      </c>
      <c r="G5" s="22" t="s">
        <v>47</v>
      </c>
      <c r="H5" s="22" t="s">
        <v>34</v>
      </c>
      <c r="I5" s="22" t="s">
        <v>56</v>
      </c>
      <c r="J5" s="22">
        <v>34.742967999999998</v>
      </c>
      <c r="K5" s="23">
        <v>72.353582000000003</v>
      </c>
    </row>
    <row r="6" spans="1:11" ht="52" x14ac:dyDescent="0.75">
      <c r="A6" s="22">
        <v>5</v>
      </c>
      <c r="B6" s="21" t="s">
        <v>3</v>
      </c>
      <c r="C6" s="22" t="s">
        <v>54</v>
      </c>
      <c r="D6" s="22" t="s">
        <v>55</v>
      </c>
      <c r="E6" s="22" t="s">
        <v>46</v>
      </c>
      <c r="F6" s="22">
        <v>12</v>
      </c>
      <c r="G6" s="22" t="s">
        <v>47</v>
      </c>
      <c r="H6" s="22" t="s">
        <v>34</v>
      </c>
      <c r="I6" s="22" t="s">
        <v>56</v>
      </c>
      <c r="J6" s="22">
        <v>32.992699999999999</v>
      </c>
      <c r="K6" s="23">
        <v>70.611999999999995</v>
      </c>
    </row>
    <row r="7" spans="1:11" ht="39" x14ac:dyDescent="0.75">
      <c r="A7" s="22">
        <v>6</v>
      </c>
      <c r="B7" s="21" t="s">
        <v>3</v>
      </c>
      <c r="C7" s="22" t="s">
        <v>54</v>
      </c>
      <c r="D7" s="22" t="s">
        <v>57</v>
      </c>
      <c r="E7" s="22" t="s">
        <v>51</v>
      </c>
      <c r="F7" s="22">
        <v>20</v>
      </c>
      <c r="G7" s="22" t="s">
        <v>47</v>
      </c>
      <c r="H7" s="22" t="s">
        <v>34</v>
      </c>
      <c r="I7" s="22" t="s">
        <v>56</v>
      </c>
      <c r="J7" s="22">
        <v>33.000140000000002</v>
      </c>
      <c r="K7" s="23">
        <v>70.599281000000005</v>
      </c>
    </row>
    <row r="8" spans="1:11" ht="39" x14ac:dyDescent="0.75">
      <c r="A8" s="22">
        <v>7</v>
      </c>
      <c r="B8" s="21" t="s">
        <v>3</v>
      </c>
      <c r="C8" s="22" t="s">
        <v>54</v>
      </c>
      <c r="D8" s="22" t="s">
        <v>58</v>
      </c>
      <c r="E8" s="22" t="s">
        <v>51</v>
      </c>
      <c r="F8" s="22">
        <v>16</v>
      </c>
      <c r="G8" s="22" t="s">
        <v>47</v>
      </c>
      <c r="H8" s="22" t="s">
        <v>34</v>
      </c>
      <c r="I8" s="22" t="s">
        <v>56</v>
      </c>
      <c r="J8" s="22">
        <v>32.993648999999998</v>
      </c>
      <c r="K8" s="23">
        <v>70.598580999999996</v>
      </c>
    </row>
    <row r="9" spans="1:11" ht="39" x14ac:dyDescent="0.75">
      <c r="A9" s="22">
        <v>8</v>
      </c>
      <c r="B9" s="21" t="s">
        <v>3</v>
      </c>
      <c r="C9" s="22" t="s">
        <v>54</v>
      </c>
      <c r="D9" s="22" t="s">
        <v>59</v>
      </c>
      <c r="E9" s="22" t="s">
        <v>51</v>
      </c>
      <c r="F9" s="22">
        <v>2.33</v>
      </c>
      <c r="G9" s="22" t="s">
        <v>47</v>
      </c>
      <c r="H9" s="22" t="s">
        <v>34</v>
      </c>
      <c r="I9" s="22" t="s">
        <v>56</v>
      </c>
      <c r="J9" s="22">
        <v>32.992669999999997</v>
      </c>
      <c r="K9" s="23">
        <v>70.599626999999998</v>
      </c>
    </row>
    <row r="10" spans="1:11" ht="26" x14ac:dyDescent="0.75">
      <c r="A10" s="22">
        <v>9</v>
      </c>
      <c r="B10" s="21" t="s">
        <v>3</v>
      </c>
      <c r="C10" s="22" t="s">
        <v>54</v>
      </c>
      <c r="D10" s="22" t="s">
        <v>60</v>
      </c>
      <c r="E10" s="22" t="s">
        <v>51</v>
      </c>
      <c r="F10" s="22">
        <v>2</v>
      </c>
      <c r="G10" s="22" t="s">
        <v>47</v>
      </c>
      <c r="H10" s="22" t="s">
        <v>34</v>
      </c>
      <c r="I10" s="22" t="s">
        <v>56</v>
      </c>
      <c r="J10" s="22">
        <v>32.992772000000002</v>
      </c>
      <c r="K10" s="23">
        <v>70.599866000000006</v>
      </c>
    </row>
    <row r="11" spans="1:11" ht="39" x14ac:dyDescent="0.75">
      <c r="A11" s="22">
        <v>10</v>
      </c>
      <c r="B11" s="21" t="s">
        <v>3</v>
      </c>
      <c r="C11" s="22" t="s">
        <v>54</v>
      </c>
      <c r="D11" s="22" t="s">
        <v>61</v>
      </c>
      <c r="E11" s="22" t="s">
        <v>51</v>
      </c>
      <c r="F11" s="22">
        <v>5</v>
      </c>
      <c r="G11" s="22" t="s">
        <v>47</v>
      </c>
      <c r="H11" s="22" t="s">
        <v>34</v>
      </c>
      <c r="I11" s="22" t="s">
        <v>56</v>
      </c>
      <c r="J11" s="22">
        <v>32.992339999999999</v>
      </c>
      <c r="K11" s="23">
        <v>70.598366999999996</v>
      </c>
    </row>
    <row r="12" spans="1:11" ht="26" x14ac:dyDescent="0.75">
      <c r="A12" s="22">
        <v>11</v>
      </c>
      <c r="B12" s="21" t="s">
        <v>3</v>
      </c>
      <c r="C12" s="22" t="s">
        <v>62</v>
      </c>
      <c r="D12" s="22" t="s">
        <v>284</v>
      </c>
      <c r="E12" s="22" t="s">
        <v>46</v>
      </c>
      <c r="F12" s="22">
        <v>5.45</v>
      </c>
      <c r="G12" s="22" t="s">
        <v>47</v>
      </c>
      <c r="H12" s="22" t="s">
        <v>34</v>
      </c>
      <c r="I12" s="22" t="s">
        <v>56</v>
      </c>
      <c r="J12" s="22">
        <v>33.881081000000002</v>
      </c>
      <c r="K12" s="23">
        <v>70.118335999999999</v>
      </c>
    </row>
    <row r="13" spans="1:11" ht="26" x14ac:dyDescent="0.75">
      <c r="A13" s="22">
        <v>12</v>
      </c>
      <c r="B13" s="21" t="s">
        <v>3</v>
      </c>
      <c r="C13" s="22" t="s">
        <v>62</v>
      </c>
      <c r="D13" s="22" t="s">
        <v>284</v>
      </c>
      <c r="E13" s="22" t="s">
        <v>51</v>
      </c>
      <c r="F13" s="22">
        <v>46.32</v>
      </c>
      <c r="G13" s="22" t="s">
        <v>47</v>
      </c>
      <c r="H13" s="22" t="s">
        <v>34</v>
      </c>
      <c r="I13" s="22" t="s">
        <v>56</v>
      </c>
      <c r="J13" s="22">
        <v>33.880456000000002</v>
      </c>
      <c r="K13" s="23">
        <v>70.117716000000001</v>
      </c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4F17-2D70-4BE5-84AC-19A2072C6F35}">
  <dimension ref="A1:AC33"/>
  <sheetViews>
    <sheetView zoomScaleSheetLayoutView="100" workbookViewId="0">
      <selection activeCell="B5" sqref="B5:AC5"/>
    </sheetView>
  </sheetViews>
  <sheetFormatPr defaultColWidth="9.1328125" defaultRowHeight="15.75" x14ac:dyDescent="0.75"/>
  <cols>
    <col min="1" max="1" width="4.7265625" style="68" bestFit="1" customWidth="1"/>
    <col min="2" max="2" width="23.26953125" style="68" bestFit="1" customWidth="1"/>
    <col min="3" max="3" width="15.7265625" style="68" bestFit="1" customWidth="1"/>
    <col min="4" max="4" width="15.40625" style="68" bestFit="1" customWidth="1"/>
    <col min="5" max="5" width="20.54296875" style="68" bestFit="1" customWidth="1"/>
    <col min="6" max="6" width="13.40625" style="68" bestFit="1" customWidth="1"/>
    <col min="7" max="7" width="13.1328125" style="68" bestFit="1" customWidth="1"/>
    <col min="8" max="8" width="16.86328125" style="68" bestFit="1" customWidth="1"/>
    <col min="9" max="9" width="17" style="68" bestFit="1" customWidth="1"/>
    <col min="10" max="10" width="17.1328125" style="69" bestFit="1" customWidth="1"/>
    <col min="11" max="11" width="9.54296875" style="68" bestFit="1" customWidth="1"/>
    <col min="12" max="12" width="17.54296875" style="68" bestFit="1" customWidth="1"/>
    <col min="13" max="13" width="10.86328125" style="68" bestFit="1" customWidth="1"/>
    <col min="14" max="14" width="26.1328125" style="68" bestFit="1" customWidth="1"/>
    <col min="15" max="15" width="18" style="68" bestFit="1" customWidth="1"/>
    <col min="16" max="16" width="18.26953125" style="68" customWidth="1"/>
    <col min="17" max="17" width="15.40625" style="68" bestFit="1" customWidth="1"/>
    <col min="18" max="18" width="13.26953125" style="68" bestFit="1" customWidth="1"/>
    <col min="19" max="19" width="19.1328125" style="68" bestFit="1" customWidth="1"/>
    <col min="20" max="20" width="22.40625" style="68" bestFit="1" customWidth="1"/>
    <col min="21" max="21" width="17.54296875" style="68" bestFit="1" customWidth="1"/>
    <col min="22" max="22" width="23" style="68" bestFit="1" customWidth="1"/>
    <col min="23" max="23" width="13.1328125" style="68" bestFit="1" customWidth="1"/>
    <col min="24" max="24" width="30.1328125" style="68" bestFit="1" customWidth="1"/>
    <col min="25" max="25" width="23.1328125" style="68" bestFit="1" customWidth="1"/>
    <col min="26" max="26" width="41.1328125" style="68" bestFit="1" customWidth="1"/>
    <col min="27" max="27" width="19" style="68" bestFit="1" customWidth="1"/>
    <col min="28" max="28" width="21.1328125" style="68" bestFit="1" customWidth="1"/>
    <col min="29" max="29" width="21.40625" style="68" bestFit="1" customWidth="1"/>
    <col min="30" max="16384" width="9.1328125" style="68"/>
  </cols>
  <sheetData>
    <row r="1" spans="1:29" x14ac:dyDescent="0.75">
      <c r="A1" s="12" t="s">
        <v>439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57" customFormat="1" ht="63" x14ac:dyDescent="0.75">
      <c r="A2" s="57" t="s">
        <v>82</v>
      </c>
      <c r="B2" s="57" t="s">
        <v>440</v>
      </c>
      <c r="C2" s="57" t="s">
        <v>289</v>
      </c>
      <c r="D2" s="57" t="s">
        <v>441</v>
      </c>
      <c r="E2" s="57" t="s">
        <v>442</v>
      </c>
      <c r="F2" s="57" t="s">
        <v>443</v>
      </c>
      <c r="G2" s="57" t="s">
        <v>293</v>
      </c>
      <c r="H2" s="57" t="s">
        <v>444</v>
      </c>
      <c r="I2" s="57" t="s">
        <v>445</v>
      </c>
      <c r="J2" s="58" t="s">
        <v>446</v>
      </c>
      <c r="K2" s="57" t="s">
        <v>447</v>
      </c>
      <c r="L2" s="57" t="s">
        <v>448</v>
      </c>
      <c r="M2" s="57" t="s">
        <v>299</v>
      </c>
      <c r="N2" s="57" t="s">
        <v>449</v>
      </c>
      <c r="O2" s="57" t="s">
        <v>450</v>
      </c>
      <c r="P2" s="59" t="s">
        <v>451</v>
      </c>
      <c r="Q2" s="57" t="s">
        <v>303</v>
      </c>
      <c r="S2" s="57" t="s">
        <v>452</v>
      </c>
      <c r="T2" s="57" t="s">
        <v>453</v>
      </c>
      <c r="U2" s="57" t="s">
        <v>454</v>
      </c>
      <c r="V2" s="57" t="s">
        <v>455</v>
      </c>
      <c r="W2" s="57" t="s">
        <v>308</v>
      </c>
      <c r="X2" s="57" t="s">
        <v>456</v>
      </c>
      <c r="Y2" s="57" t="s">
        <v>457</v>
      </c>
      <c r="Z2" s="57" t="s">
        <v>458</v>
      </c>
      <c r="AA2" s="57" t="s">
        <v>459</v>
      </c>
      <c r="AB2" s="57" t="s">
        <v>460</v>
      </c>
      <c r="AC2" s="57" t="s">
        <v>461</v>
      </c>
    </row>
    <row r="3" spans="1:29" s="57" customFormat="1" x14ac:dyDescent="0.75">
      <c r="J3" s="58"/>
      <c r="P3" s="59"/>
      <c r="Q3" s="60" t="s">
        <v>462</v>
      </c>
      <c r="R3" s="60" t="s">
        <v>463</v>
      </c>
    </row>
    <row r="4" spans="1:29" s="56" customFormat="1" x14ac:dyDescent="0.75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61">
        <v>10</v>
      </c>
      <c r="K4" s="56">
        <v>11</v>
      </c>
      <c r="L4" s="56">
        <v>12</v>
      </c>
      <c r="M4" s="56">
        <v>13</v>
      </c>
      <c r="N4" s="56">
        <v>14</v>
      </c>
      <c r="O4" s="56">
        <v>15</v>
      </c>
      <c r="P4" s="56">
        <v>16</v>
      </c>
      <c r="Q4" s="56">
        <v>17</v>
      </c>
      <c r="R4" s="56">
        <v>18</v>
      </c>
      <c r="S4" s="56">
        <v>19</v>
      </c>
      <c r="T4" s="56">
        <v>20</v>
      </c>
      <c r="U4" s="56">
        <v>21</v>
      </c>
      <c r="V4" s="56">
        <v>22</v>
      </c>
      <c r="W4" s="56">
        <v>23</v>
      </c>
      <c r="X4" s="56">
        <v>24</v>
      </c>
      <c r="Y4" s="56">
        <v>25</v>
      </c>
      <c r="Z4" s="56">
        <v>26</v>
      </c>
      <c r="AA4" s="56">
        <v>27</v>
      </c>
      <c r="AB4" s="56">
        <v>28</v>
      </c>
      <c r="AC4" s="56">
        <v>29</v>
      </c>
    </row>
    <row r="5" spans="1:29" x14ac:dyDescent="0.75">
      <c r="A5" s="56">
        <v>1</v>
      </c>
      <c r="B5" s="13" t="s">
        <v>464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31.5" x14ac:dyDescent="0.75">
      <c r="A6" s="12"/>
      <c r="B6" s="62" t="s">
        <v>465</v>
      </c>
      <c r="C6" s="60" t="s">
        <v>466</v>
      </c>
      <c r="D6" s="60" t="s">
        <v>467</v>
      </c>
      <c r="E6" s="56" t="s">
        <v>468</v>
      </c>
      <c r="F6" s="56">
        <v>13.41</v>
      </c>
      <c r="G6" s="56" t="s">
        <v>469</v>
      </c>
      <c r="H6" s="56" t="s">
        <v>470</v>
      </c>
      <c r="I6" s="56" t="s">
        <v>471</v>
      </c>
      <c r="J6" s="61">
        <v>5.0999999999999996</v>
      </c>
      <c r="K6" s="63">
        <v>2019</v>
      </c>
      <c r="L6" s="64" t="s">
        <v>472</v>
      </c>
      <c r="M6" s="56">
        <v>4</v>
      </c>
      <c r="N6" s="56" t="s">
        <v>473</v>
      </c>
      <c r="O6" s="56" t="s">
        <v>474</v>
      </c>
      <c r="P6" s="65">
        <v>150000</v>
      </c>
      <c r="Q6" s="60" t="s">
        <v>475</v>
      </c>
      <c r="R6" s="60" t="s">
        <v>476</v>
      </c>
      <c r="S6" s="56" t="s">
        <v>360</v>
      </c>
      <c r="T6" s="56" t="s">
        <v>477</v>
      </c>
      <c r="U6" s="56" t="s">
        <v>418</v>
      </c>
      <c r="V6" s="56" t="s">
        <v>478</v>
      </c>
      <c r="W6" s="56" t="s">
        <v>474</v>
      </c>
      <c r="X6" s="56" t="s">
        <v>479</v>
      </c>
      <c r="Y6" s="56" t="s">
        <v>356</v>
      </c>
      <c r="Z6" s="56" t="s">
        <v>480</v>
      </c>
      <c r="AA6" s="56" t="s">
        <v>481</v>
      </c>
      <c r="AB6" s="56" t="s">
        <v>481</v>
      </c>
      <c r="AC6" s="56" t="s">
        <v>474</v>
      </c>
    </row>
    <row r="7" spans="1:29" ht="63" x14ac:dyDescent="0.75">
      <c r="A7" s="12"/>
      <c r="B7" s="62" t="s">
        <v>482</v>
      </c>
      <c r="C7" s="60" t="s">
        <v>466</v>
      </c>
      <c r="D7" s="60" t="s">
        <v>467</v>
      </c>
      <c r="E7" s="56" t="s">
        <v>483</v>
      </c>
      <c r="F7" s="56" t="s">
        <v>484</v>
      </c>
      <c r="G7" s="56" t="s">
        <v>485</v>
      </c>
      <c r="H7" s="56" t="s">
        <v>486</v>
      </c>
      <c r="I7" s="56" t="s">
        <v>486</v>
      </c>
      <c r="J7" s="61">
        <f>57.5-5.1</f>
        <v>52.4</v>
      </c>
      <c r="K7" s="64" t="s">
        <v>487</v>
      </c>
      <c r="L7" s="64" t="s">
        <v>488</v>
      </c>
      <c r="M7" s="56">
        <v>2</v>
      </c>
      <c r="N7" s="56" t="s">
        <v>489</v>
      </c>
      <c r="O7" s="56" t="s">
        <v>474</v>
      </c>
      <c r="P7" s="65">
        <v>100000</v>
      </c>
      <c r="Q7" s="60" t="str">
        <f>R6</f>
        <v xml:space="preserve"> 34° 9'2.55"N 73°16'2.42"E</v>
      </c>
      <c r="R7" s="60" t="s">
        <v>490</v>
      </c>
      <c r="S7" s="56" t="s">
        <v>375</v>
      </c>
      <c r="T7" s="56" t="s">
        <v>491</v>
      </c>
      <c r="U7" s="56" t="s">
        <v>375</v>
      </c>
      <c r="V7" s="56" t="s">
        <v>474</v>
      </c>
      <c r="W7" s="56" t="s">
        <v>474</v>
      </c>
      <c r="X7" s="56" t="s">
        <v>479</v>
      </c>
      <c r="Y7" s="56" t="s">
        <v>409</v>
      </c>
      <c r="Z7" s="56" t="s">
        <v>492</v>
      </c>
      <c r="AA7" s="56">
        <v>2018</v>
      </c>
      <c r="AB7" s="60" t="s">
        <v>493</v>
      </c>
      <c r="AC7" s="56" t="s">
        <v>56</v>
      </c>
    </row>
    <row r="8" spans="1:29" ht="63" x14ac:dyDescent="0.75">
      <c r="A8" s="12"/>
      <c r="B8" s="62" t="s">
        <v>494</v>
      </c>
      <c r="C8" s="60" t="s">
        <v>495</v>
      </c>
      <c r="D8" s="60" t="s">
        <v>467</v>
      </c>
      <c r="E8" s="56" t="s">
        <v>496</v>
      </c>
      <c r="F8" s="56" t="s">
        <v>497</v>
      </c>
      <c r="G8" s="56" t="s">
        <v>485</v>
      </c>
      <c r="H8" s="56" t="s">
        <v>498</v>
      </c>
      <c r="I8" s="56" t="s">
        <v>498</v>
      </c>
      <c r="J8" s="61">
        <v>6.5</v>
      </c>
      <c r="K8" s="63">
        <v>2016</v>
      </c>
      <c r="L8" s="64" t="s">
        <v>360</v>
      </c>
      <c r="M8" s="56">
        <v>2</v>
      </c>
      <c r="N8" s="56" t="s">
        <v>499</v>
      </c>
      <c r="O8" s="56" t="s">
        <v>478</v>
      </c>
      <c r="P8" s="65">
        <v>50000</v>
      </c>
      <c r="Q8" s="60" t="s">
        <v>500</v>
      </c>
      <c r="R8" s="60" t="s">
        <v>501</v>
      </c>
      <c r="S8" s="56" t="s">
        <v>375</v>
      </c>
      <c r="T8" s="56" t="s">
        <v>502</v>
      </c>
      <c r="U8" s="56" t="s">
        <v>375</v>
      </c>
      <c r="V8" s="56" t="s">
        <v>474</v>
      </c>
      <c r="W8" s="56" t="s">
        <v>478</v>
      </c>
      <c r="X8" s="56" t="s">
        <v>479</v>
      </c>
      <c r="Y8" s="56" t="s">
        <v>409</v>
      </c>
      <c r="Z8" s="56" t="s">
        <v>492</v>
      </c>
      <c r="AA8" s="56" t="s">
        <v>481</v>
      </c>
      <c r="AB8" s="56" t="s">
        <v>481</v>
      </c>
      <c r="AC8" s="56" t="s">
        <v>56</v>
      </c>
    </row>
    <row r="9" spans="1:29" ht="63" x14ac:dyDescent="0.75">
      <c r="A9" s="12"/>
      <c r="B9" s="62" t="s">
        <v>503</v>
      </c>
      <c r="C9" s="60" t="s">
        <v>466</v>
      </c>
      <c r="D9" s="60" t="s">
        <v>467</v>
      </c>
      <c r="E9" s="56" t="s">
        <v>504</v>
      </c>
      <c r="F9" s="56" t="s">
        <v>505</v>
      </c>
      <c r="G9" s="56" t="s">
        <v>506</v>
      </c>
      <c r="H9" s="56" t="s">
        <v>507</v>
      </c>
      <c r="I9" s="56" t="s">
        <v>507</v>
      </c>
      <c r="J9" s="61" t="s">
        <v>508</v>
      </c>
      <c r="K9" s="64"/>
      <c r="L9" s="64" t="s">
        <v>372</v>
      </c>
      <c r="M9" s="56">
        <v>2</v>
      </c>
      <c r="N9" s="56" t="s">
        <v>499</v>
      </c>
      <c r="O9" s="56" t="s">
        <v>474</v>
      </c>
      <c r="P9" s="65">
        <v>100000</v>
      </c>
      <c r="Q9" s="60" t="s">
        <v>509</v>
      </c>
      <c r="R9" s="60" t="s">
        <v>510</v>
      </c>
      <c r="S9" s="56" t="s">
        <v>372</v>
      </c>
      <c r="T9" s="56" t="s">
        <v>511</v>
      </c>
      <c r="U9" s="56" t="s">
        <v>372</v>
      </c>
      <c r="V9" s="56" t="s">
        <v>474</v>
      </c>
      <c r="W9" s="56" t="s">
        <v>478</v>
      </c>
      <c r="X9" s="56" t="s">
        <v>479</v>
      </c>
      <c r="Y9" s="56" t="s">
        <v>409</v>
      </c>
      <c r="Z9" s="56" t="s">
        <v>492</v>
      </c>
      <c r="AA9" s="56">
        <v>2018</v>
      </c>
      <c r="AB9" s="60" t="s">
        <v>493</v>
      </c>
      <c r="AC9" s="56" t="s">
        <v>478</v>
      </c>
    </row>
    <row r="10" spans="1:29" x14ac:dyDescent="0.75">
      <c r="A10" s="56">
        <v>2</v>
      </c>
      <c r="B10" s="13" t="s">
        <v>512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63" x14ac:dyDescent="0.75">
      <c r="A11" s="11"/>
      <c r="B11" s="62" t="s">
        <v>513</v>
      </c>
      <c r="C11" s="60" t="s">
        <v>514</v>
      </c>
      <c r="D11" s="60" t="s">
        <v>467</v>
      </c>
      <c r="E11" s="56" t="s">
        <v>515</v>
      </c>
      <c r="F11" s="56" t="s">
        <v>516</v>
      </c>
      <c r="G11" s="56" t="s">
        <v>485</v>
      </c>
      <c r="H11" s="56" t="s">
        <v>507</v>
      </c>
      <c r="I11" s="56" t="s">
        <v>507</v>
      </c>
      <c r="J11" s="61">
        <v>28</v>
      </c>
      <c r="K11" s="63" t="s">
        <v>517</v>
      </c>
      <c r="L11" s="64" t="s">
        <v>488</v>
      </c>
      <c r="M11" s="56">
        <v>2</v>
      </c>
      <c r="N11" s="56" t="s">
        <v>518</v>
      </c>
      <c r="O11" s="56" t="s">
        <v>478</v>
      </c>
      <c r="P11" s="65">
        <v>300000</v>
      </c>
      <c r="Q11" s="60" t="s">
        <v>519</v>
      </c>
      <c r="R11" s="60" t="s">
        <v>520</v>
      </c>
      <c r="S11" s="56" t="s">
        <v>375</v>
      </c>
      <c r="T11" s="56" t="s">
        <v>521</v>
      </c>
      <c r="U11" s="56" t="s">
        <v>375</v>
      </c>
      <c r="V11" s="56" t="s">
        <v>474</v>
      </c>
      <c r="W11" s="56" t="s">
        <v>478</v>
      </c>
      <c r="X11" s="56" t="s">
        <v>522</v>
      </c>
      <c r="Y11" s="56" t="s">
        <v>409</v>
      </c>
      <c r="Z11" s="56" t="s">
        <v>492</v>
      </c>
      <c r="AA11" s="56" t="s">
        <v>481</v>
      </c>
      <c r="AB11" s="56" t="s">
        <v>481</v>
      </c>
      <c r="AC11" s="56" t="s">
        <v>56</v>
      </c>
    </row>
    <row r="12" spans="1:29" ht="47.25" x14ac:dyDescent="0.75">
      <c r="A12" s="11"/>
      <c r="B12" s="62" t="s">
        <v>523</v>
      </c>
      <c r="C12" s="60" t="s">
        <v>514</v>
      </c>
      <c r="D12" s="60" t="s">
        <v>467</v>
      </c>
      <c r="E12" s="56" t="s">
        <v>524</v>
      </c>
      <c r="F12" s="56" t="s">
        <v>497</v>
      </c>
      <c r="G12" s="56" t="s">
        <v>485</v>
      </c>
      <c r="H12" s="56" t="s">
        <v>507</v>
      </c>
      <c r="I12" s="56" t="s">
        <v>507</v>
      </c>
      <c r="J12" s="61">
        <v>35</v>
      </c>
      <c r="K12" s="63" t="s">
        <v>419</v>
      </c>
      <c r="L12" s="64" t="s">
        <v>360</v>
      </c>
      <c r="M12" s="56">
        <v>2</v>
      </c>
      <c r="N12" s="56" t="s">
        <v>499</v>
      </c>
      <c r="O12" s="56" t="s">
        <v>478</v>
      </c>
      <c r="P12" s="65">
        <v>150000</v>
      </c>
      <c r="Q12" s="60" t="str">
        <f>R11</f>
        <v xml:space="preserve"> 34°29'56.81"N 73° 1'3.06"E</v>
      </c>
      <c r="R12" s="60" t="s">
        <v>525</v>
      </c>
      <c r="S12" s="56" t="s">
        <v>375</v>
      </c>
      <c r="T12" s="56" t="s">
        <v>526</v>
      </c>
      <c r="U12" s="56" t="s">
        <v>375</v>
      </c>
      <c r="V12" s="56" t="s">
        <v>474</v>
      </c>
      <c r="W12" s="56" t="s">
        <v>478</v>
      </c>
      <c r="X12" s="56" t="s">
        <v>522</v>
      </c>
      <c r="Y12" s="56" t="s">
        <v>409</v>
      </c>
      <c r="Z12" s="56" t="s">
        <v>492</v>
      </c>
      <c r="AA12" s="56">
        <v>2017</v>
      </c>
      <c r="AB12" s="56" t="s">
        <v>527</v>
      </c>
      <c r="AC12" s="56" t="s">
        <v>56</v>
      </c>
    </row>
    <row r="13" spans="1:29" ht="63" x14ac:dyDescent="0.75">
      <c r="A13" s="11"/>
      <c r="B13" s="62" t="s">
        <v>528</v>
      </c>
      <c r="C13" s="60" t="s">
        <v>514</v>
      </c>
      <c r="D13" s="60" t="s">
        <v>467</v>
      </c>
      <c r="E13" s="56" t="s">
        <v>524</v>
      </c>
      <c r="F13" s="56">
        <v>3.65</v>
      </c>
      <c r="G13" s="56" t="s">
        <v>485</v>
      </c>
      <c r="H13" s="56" t="s">
        <v>507</v>
      </c>
      <c r="I13" s="56" t="s">
        <v>507</v>
      </c>
      <c r="J13" s="61">
        <f>95-J12-J11</f>
        <v>32</v>
      </c>
      <c r="K13" s="63" t="s">
        <v>419</v>
      </c>
      <c r="L13" s="64" t="s">
        <v>372</v>
      </c>
      <c r="M13" s="56">
        <v>2</v>
      </c>
      <c r="N13" s="56" t="s">
        <v>529</v>
      </c>
      <c r="O13" s="56" t="s">
        <v>478</v>
      </c>
      <c r="P13" s="65">
        <v>100000</v>
      </c>
      <c r="Q13" s="60" t="str">
        <f>R12</f>
        <v xml:space="preserve"> 34°22'0.47"N 72°52'4.93"E</v>
      </c>
      <c r="R13" s="60" t="s">
        <v>530</v>
      </c>
      <c r="S13" s="56" t="s">
        <v>372</v>
      </c>
      <c r="T13" s="56" t="s">
        <v>511</v>
      </c>
      <c r="U13" s="56" t="s">
        <v>375</v>
      </c>
      <c r="V13" s="56" t="s">
        <v>474</v>
      </c>
      <c r="W13" s="56" t="s">
        <v>478</v>
      </c>
      <c r="X13" s="56" t="s">
        <v>522</v>
      </c>
      <c r="Y13" s="56" t="s">
        <v>409</v>
      </c>
      <c r="Z13" s="56" t="s">
        <v>492</v>
      </c>
      <c r="AA13" s="56">
        <v>2018</v>
      </c>
      <c r="AB13" s="60" t="s">
        <v>493</v>
      </c>
      <c r="AC13" s="56" t="s">
        <v>481</v>
      </c>
    </row>
    <row r="14" spans="1:29" x14ac:dyDescent="0.75">
      <c r="A14" s="56">
        <v>3</v>
      </c>
      <c r="B14" s="13" t="s">
        <v>531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78.75" x14ac:dyDescent="0.75">
      <c r="A15" s="11"/>
      <c r="B15" s="62" t="s">
        <v>532</v>
      </c>
      <c r="C15" s="60" t="s">
        <v>514</v>
      </c>
      <c r="D15" s="60" t="s">
        <v>467</v>
      </c>
      <c r="E15" s="56" t="s">
        <v>533</v>
      </c>
      <c r="F15" s="56">
        <v>6.1</v>
      </c>
      <c r="G15" s="56" t="s">
        <v>485</v>
      </c>
      <c r="H15" s="56" t="s">
        <v>507</v>
      </c>
      <c r="I15" s="56" t="s">
        <v>507</v>
      </c>
      <c r="J15" s="61">
        <v>30</v>
      </c>
      <c r="K15" s="63" t="s">
        <v>534</v>
      </c>
      <c r="L15" s="64" t="s">
        <v>372</v>
      </c>
      <c r="M15" s="56">
        <v>2</v>
      </c>
      <c r="N15" s="56" t="s">
        <v>499</v>
      </c>
      <c r="O15" s="56" t="s">
        <v>478</v>
      </c>
      <c r="P15" s="65">
        <v>150000</v>
      </c>
      <c r="Q15" s="60" t="s">
        <v>535</v>
      </c>
      <c r="R15" s="60" t="s">
        <v>536</v>
      </c>
      <c r="S15" s="56" t="s">
        <v>375</v>
      </c>
      <c r="T15" s="56" t="s">
        <v>537</v>
      </c>
      <c r="U15" s="56" t="s">
        <v>375</v>
      </c>
      <c r="V15" s="56" t="s">
        <v>478</v>
      </c>
      <c r="W15" s="56" t="s">
        <v>478</v>
      </c>
      <c r="X15" s="56" t="s">
        <v>538</v>
      </c>
      <c r="Y15" s="56" t="s">
        <v>409</v>
      </c>
      <c r="Z15" s="56" t="s">
        <v>492</v>
      </c>
      <c r="AA15" s="56">
        <v>2017</v>
      </c>
      <c r="AB15" s="60" t="s">
        <v>493</v>
      </c>
      <c r="AC15" s="56" t="s">
        <v>56</v>
      </c>
    </row>
    <row r="16" spans="1:29" ht="63" x14ac:dyDescent="0.75">
      <c r="A16" s="11"/>
      <c r="B16" s="62" t="s">
        <v>539</v>
      </c>
      <c r="C16" s="60" t="s">
        <v>514</v>
      </c>
      <c r="D16" s="60" t="s">
        <v>467</v>
      </c>
      <c r="E16" s="56" t="s">
        <v>540</v>
      </c>
      <c r="F16" s="56">
        <v>3.65</v>
      </c>
      <c r="G16" s="56" t="s">
        <v>541</v>
      </c>
      <c r="H16" s="56" t="s">
        <v>542</v>
      </c>
      <c r="I16" s="56" t="s">
        <v>542</v>
      </c>
      <c r="J16" s="61">
        <v>42</v>
      </c>
      <c r="K16" s="63" t="s">
        <v>543</v>
      </c>
      <c r="L16" s="64" t="s">
        <v>372</v>
      </c>
      <c r="M16" s="56">
        <v>1</v>
      </c>
      <c r="N16" s="56" t="s">
        <v>529</v>
      </c>
      <c r="O16" s="56" t="s">
        <v>478</v>
      </c>
      <c r="P16" s="65">
        <v>150000</v>
      </c>
      <c r="Q16" s="60" t="s">
        <v>536</v>
      </c>
      <c r="R16" s="60" t="s">
        <v>544</v>
      </c>
      <c r="S16" s="56" t="s">
        <v>372</v>
      </c>
      <c r="T16" s="56" t="s">
        <v>545</v>
      </c>
      <c r="U16" s="56" t="s">
        <v>545</v>
      </c>
      <c r="V16" s="56" t="s">
        <v>474</v>
      </c>
      <c r="W16" s="56" t="s">
        <v>478</v>
      </c>
      <c r="X16" s="60" t="s">
        <v>546</v>
      </c>
      <c r="Y16" s="56" t="s">
        <v>409</v>
      </c>
      <c r="Z16" s="56" t="s">
        <v>492</v>
      </c>
      <c r="AA16" s="56">
        <v>2019</v>
      </c>
      <c r="AB16" s="60" t="s">
        <v>493</v>
      </c>
      <c r="AC16" s="56" t="s">
        <v>481</v>
      </c>
    </row>
    <row r="17" spans="1:29" x14ac:dyDescent="0.75">
      <c r="A17" s="56">
        <v>4</v>
      </c>
      <c r="B17" s="13" t="s">
        <v>547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78.75" x14ac:dyDescent="0.75">
      <c r="A18" s="66"/>
      <c r="B18" s="62" t="s">
        <v>548</v>
      </c>
      <c r="C18" s="60" t="s">
        <v>466</v>
      </c>
      <c r="D18" s="60" t="s">
        <v>467</v>
      </c>
      <c r="E18" s="56" t="s">
        <v>504</v>
      </c>
      <c r="F18" s="56">
        <v>3.65</v>
      </c>
      <c r="G18" s="56" t="s">
        <v>541</v>
      </c>
      <c r="H18" s="56" t="s">
        <v>542</v>
      </c>
      <c r="I18" s="56" t="s">
        <v>542</v>
      </c>
      <c r="J18" s="61">
        <v>35</v>
      </c>
      <c r="K18" s="63" t="s">
        <v>549</v>
      </c>
      <c r="L18" s="64" t="s">
        <v>372</v>
      </c>
      <c r="M18" s="56">
        <v>1</v>
      </c>
      <c r="N18" s="56" t="s">
        <v>499</v>
      </c>
      <c r="O18" s="56" t="s">
        <v>478</v>
      </c>
      <c r="P18" s="65">
        <v>140000</v>
      </c>
      <c r="Q18" s="60" t="s">
        <v>550</v>
      </c>
      <c r="R18" s="60" t="s">
        <v>551</v>
      </c>
      <c r="S18" s="56" t="s">
        <v>372</v>
      </c>
      <c r="T18" s="56" t="s">
        <v>552</v>
      </c>
      <c r="U18" s="56" t="s">
        <v>372</v>
      </c>
      <c r="V18" s="56" t="s">
        <v>478</v>
      </c>
      <c r="W18" s="56" t="s">
        <v>478</v>
      </c>
      <c r="X18" s="60" t="s">
        <v>553</v>
      </c>
      <c r="Y18" s="56" t="s">
        <v>409</v>
      </c>
      <c r="Z18" s="56" t="s">
        <v>492</v>
      </c>
      <c r="AA18" s="56">
        <v>2018</v>
      </c>
      <c r="AB18" s="60" t="s">
        <v>554</v>
      </c>
      <c r="AC18" s="56" t="s">
        <v>481</v>
      </c>
    </row>
    <row r="19" spans="1:29" x14ac:dyDescent="0.75">
      <c r="A19" s="56">
        <v>5</v>
      </c>
      <c r="B19" s="13" t="s">
        <v>555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78.75" x14ac:dyDescent="0.75">
      <c r="B20" s="62" t="s">
        <v>556</v>
      </c>
      <c r="C20" s="60" t="s">
        <v>557</v>
      </c>
      <c r="D20" s="60" t="s">
        <v>467</v>
      </c>
      <c r="E20" s="56" t="s">
        <v>558</v>
      </c>
      <c r="F20" s="56">
        <v>6.1</v>
      </c>
      <c r="G20" s="56" t="s">
        <v>485</v>
      </c>
      <c r="H20" s="56" t="s">
        <v>559</v>
      </c>
      <c r="I20" s="56" t="s">
        <v>559</v>
      </c>
      <c r="J20" s="61">
        <v>40</v>
      </c>
      <c r="K20" s="63" t="s">
        <v>560</v>
      </c>
      <c r="L20" s="64" t="s">
        <v>360</v>
      </c>
      <c r="M20" s="56">
        <v>2</v>
      </c>
      <c r="N20" s="56" t="s">
        <v>499</v>
      </c>
      <c r="O20" s="56" t="s">
        <v>478</v>
      </c>
      <c r="P20" s="65">
        <v>100000</v>
      </c>
      <c r="Q20" s="60" t="s">
        <v>561</v>
      </c>
      <c r="R20" s="60" t="s">
        <v>562</v>
      </c>
      <c r="S20" s="56" t="s">
        <v>375</v>
      </c>
      <c r="T20" s="56" t="s">
        <v>563</v>
      </c>
      <c r="U20" s="56" t="s">
        <v>375</v>
      </c>
      <c r="V20" s="56" t="s">
        <v>478</v>
      </c>
      <c r="W20" s="56" t="s">
        <v>478</v>
      </c>
      <c r="X20" s="56" t="s">
        <v>538</v>
      </c>
      <c r="Y20" s="56" t="s">
        <v>409</v>
      </c>
      <c r="Z20" s="56" t="s">
        <v>492</v>
      </c>
      <c r="AA20" s="56">
        <v>2019</v>
      </c>
      <c r="AB20" s="60" t="s">
        <v>564</v>
      </c>
      <c r="AC20" s="56" t="s">
        <v>56</v>
      </c>
    </row>
    <row r="21" spans="1:29" x14ac:dyDescent="0.75">
      <c r="A21" s="56">
        <v>6</v>
      </c>
      <c r="B21" s="13" t="s">
        <v>565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78.75" x14ac:dyDescent="0.75">
      <c r="B22" s="62" t="s">
        <v>565</v>
      </c>
      <c r="C22" s="60" t="s">
        <v>566</v>
      </c>
      <c r="D22" s="60" t="s">
        <v>467</v>
      </c>
      <c r="E22" s="56" t="s">
        <v>504</v>
      </c>
      <c r="F22" s="56">
        <v>6.1</v>
      </c>
      <c r="G22" s="56" t="s">
        <v>485</v>
      </c>
      <c r="H22" s="56" t="s">
        <v>567</v>
      </c>
      <c r="I22" s="56" t="s">
        <v>567</v>
      </c>
      <c r="J22" s="61">
        <v>8</v>
      </c>
      <c r="K22" s="63" t="s">
        <v>568</v>
      </c>
      <c r="L22" s="64" t="s">
        <v>372</v>
      </c>
      <c r="M22" s="56">
        <v>2</v>
      </c>
      <c r="N22" s="56" t="s">
        <v>473</v>
      </c>
      <c r="O22" s="56" t="s">
        <v>478</v>
      </c>
      <c r="P22" s="65">
        <v>100000</v>
      </c>
      <c r="Q22" s="60" t="s">
        <v>569</v>
      </c>
      <c r="R22" s="60" t="s">
        <v>570</v>
      </c>
      <c r="S22" s="56" t="s">
        <v>375</v>
      </c>
      <c r="T22" s="56" t="s">
        <v>571</v>
      </c>
      <c r="U22" s="56" t="s">
        <v>375</v>
      </c>
      <c r="V22" s="56" t="s">
        <v>478</v>
      </c>
      <c r="W22" s="56" t="s">
        <v>478</v>
      </c>
      <c r="X22" s="56" t="s">
        <v>538</v>
      </c>
      <c r="Y22" s="56" t="s">
        <v>409</v>
      </c>
      <c r="Z22" s="56" t="s">
        <v>492</v>
      </c>
      <c r="AA22" s="56" t="s">
        <v>545</v>
      </c>
      <c r="AB22" s="56" t="s">
        <v>545</v>
      </c>
      <c r="AC22" s="56" t="s">
        <v>481</v>
      </c>
    </row>
    <row r="23" spans="1:29" x14ac:dyDescent="0.75">
      <c r="A23" s="56">
        <v>7</v>
      </c>
      <c r="B23" s="13" t="s">
        <v>572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78.75" x14ac:dyDescent="0.75">
      <c r="B24" s="62" t="s">
        <v>572</v>
      </c>
      <c r="C24" s="60" t="s">
        <v>557</v>
      </c>
      <c r="D24" s="60" t="s">
        <v>467</v>
      </c>
      <c r="E24" s="56" t="s">
        <v>540</v>
      </c>
      <c r="F24" s="56" t="s">
        <v>573</v>
      </c>
      <c r="G24" s="56" t="s">
        <v>485</v>
      </c>
      <c r="H24" s="56" t="s">
        <v>567</v>
      </c>
      <c r="I24" s="56" t="s">
        <v>567</v>
      </c>
      <c r="J24" s="61">
        <v>22</v>
      </c>
      <c r="K24" s="63">
        <v>2003</v>
      </c>
      <c r="L24" s="64" t="s">
        <v>372</v>
      </c>
      <c r="M24" s="56">
        <v>2</v>
      </c>
      <c r="N24" s="56" t="s">
        <v>473</v>
      </c>
      <c r="O24" s="56" t="s">
        <v>478</v>
      </c>
      <c r="P24" s="65">
        <v>200000</v>
      </c>
      <c r="Q24" s="60" t="s">
        <v>574</v>
      </c>
      <c r="R24" s="60" t="s">
        <v>575</v>
      </c>
      <c r="S24" s="56" t="s">
        <v>375</v>
      </c>
      <c r="T24" s="56" t="s">
        <v>576</v>
      </c>
      <c r="U24" s="56" t="s">
        <v>375</v>
      </c>
      <c r="V24" s="56" t="s">
        <v>474</v>
      </c>
      <c r="W24" s="56" t="s">
        <v>478</v>
      </c>
      <c r="X24" s="56" t="s">
        <v>538</v>
      </c>
      <c r="Y24" s="56" t="s">
        <v>409</v>
      </c>
      <c r="Z24" s="56" t="s">
        <v>492</v>
      </c>
      <c r="AA24" s="56">
        <v>2018</v>
      </c>
      <c r="AB24" s="60" t="s">
        <v>577</v>
      </c>
      <c r="AC24" s="56" t="s">
        <v>474</v>
      </c>
    </row>
    <row r="25" spans="1:29" x14ac:dyDescent="0.75">
      <c r="A25" s="56">
        <v>8</v>
      </c>
      <c r="B25" s="13" t="s">
        <v>578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78.75" x14ac:dyDescent="0.75">
      <c r="A26" s="66"/>
      <c r="B26" s="62" t="s">
        <v>579</v>
      </c>
      <c r="C26" s="60" t="s">
        <v>580</v>
      </c>
      <c r="D26" s="60" t="s">
        <v>467</v>
      </c>
      <c r="E26" s="56" t="s">
        <v>504</v>
      </c>
      <c r="F26" s="56">
        <v>6.1</v>
      </c>
      <c r="G26" s="56" t="s">
        <v>485</v>
      </c>
      <c r="H26" s="56" t="s">
        <v>581</v>
      </c>
      <c r="I26" s="56" t="s">
        <v>581</v>
      </c>
      <c r="J26" s="61">
        <v>13</v>
      </c>
      <c r="K26" s="63">
        <v>2017</v>
      </c>
      <c r="L26" s="64" t="s">
        <v>360</v>
      </c>
      <c r="M26" s="56">
        <v>2</v>
      </c>
      <c r="N26" s="56" t="s">
        <v>473</v>
      </c>
      <c r="O26" s="56" t="s">
        <v>478</v>
      </c>
      <c r="P26" s="65">
        <v>100000</v>
      </c>
      <c r="Q26" s="60" t="s">
        <v>582</v>
      </c>
      <c r="R26" s="60" t="s">
        <v>583</v>
      </c>
      <c r="S26" s="56" t="s">
        <v>375</v>
      </c>
      <c r="T26" s="56" t="s">
        <v>576</v>
      </c>
      <c r="U26" s="56" t="s">
        <v>418</v>
      </c>
      <c r="V26" s="56" t="s">
        <v>474</v>
      </c>
      <c r="W26" s="56" t="s">
        <v>478</v>
      </c>
      <c r="X26" s="56" t="s">
        <v>538</v>
      </c>
      <c r="Y26" s="56" t="s">
        <v>409</v>
      </c>
      <c r="Z26" s="56" t="s">
        <v>492</v>
      </c>
      <c r="AA26" s="56">
        <v>2019</v>
      </c>
      <c r="AB26" s="60" t="s">
        <v>584</v>
      </c>
      <c r="AC26" s="56" t="s">
        <v>474</v>
      </c>
    </row>
    <row r="27" spans="1:29" x14ac:dyDescent="0.75">
      <c r="A27" s="56">
        <v>9</v>
      </c>
      <c r="B27" s="13" t="s">
        <v>585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78.75" x14ac:dyDescent="0.75">
      <c r="A28" s="11"/>
      <c r="B28" s="62" t="s">
        <v>586</v>
      </c>
      <c r="C28" s="60" t="s">
        <v>587</v>
      </c>
      <c r="D28" s="60" t="s">
        <v>467</v>
      </c>
      <c r="E28" s="56" t="s">
        <v>504</v>
      </c>
      <c r="F28" s="56" t="s">
        <v>588</v>
      </c>
      <c r="G28" s="56" t="s">
        <v>485</v>
      </c>
      <c r="H28" s="56" t="s">
        <v>581</v>
      </c>
      <c r="I28" s="56" t="s">
        <v>581</v>
      </c>
      <c r="J28" s="61">
        <v>10</v>
      </c>
      <c r="K28" s="63" t="s">
        <v>589</v>
      </c>
      <c r="L28" s="64" t="s">
        <v>360</v>
      </c>
      <c r="M28" s="56">
        <v>2</v>
      </c>
      <c r="N28" s="56" t="s">
        <v>499</v>
      </c>
      <c r="O28" s="56" t="s">
        <v>478</v>
      </c>
      <c r="P28" s="65">
        <v>100000</v>
      </c>
      <c r="Q28" s="67" t="s">
        <v>590</v>
      </c>
      <c r="R28" s="67" t="s">
        <v>591</v>
      </c>
      <c r="S28" s="56" t="s">
        <v>375</v>
      </c>
      <c r="T28" s="56" t="s">
        <v>592</v>
      </c>
      <c r="U28" s="56" t="s">
        <v>375</v>
      </c>
      <c r="V28" s="56" t="s">
        <v>474</v>
      </c>
      <c r="W28" s="56" t="s">
        <v>478</v>
      </c>
      <c r="X28" s="56" t="s">
        <v>538</v>
      </c>
      <c r="Y28" s="56" t="s">
        <v>409</v>
      </c>
      <c r="Z28" s="56" t="s">
        <v>492</v>
      </c>
      <c r="AA28" s="56" t="s">
        <v>545</v>
      </c>
      <c r="AB28" s="56" t="s">
        <v>545</v>
      </c>
      <c r="AC28" s="56" t="s">
        <v>474</v>
      </c>
    </row>
    <row r="29" spans="1:29" ht="78.75" x14ac:dyDescent="0.75">
      <c r="A29" s="11"/>
      <c r="B29" s="62" t="s">
        <v>593</v>
      </c>
      <c r="C29" s="60" t="s">
        <v>587</v>
      </c>
      <c r="D29" s="60" t="s">
        <v>467</v>
      </c>
      <c r="E29" s="56" t="s">
        <v>504</v>
      </c>
      <c r="F29" s="56">
        <v>3.65</v>
      </c>
      <c r="G29" s="56" t="s">
        <v>541</v>
      </c>
      <c r="H29" s="56" t="s">
        <v>581</v>
      </c>
      <c r="I29" s="56" t="s">
        <v>581</v>
      </c>
      <c r="J29" s="61">
        <v>6</v>
      </c>
      <c r="K29" s="63">
        <v>1975</v>
      </c>
      <c r="L29" s="64" t="s">
        <v>372</v>
      </c>
      <c r="M29" s="56">
        <v>2</v>
      </c>
      <c r="N29" s="56" t="s">
        <v>499</v>
      </c>
      <c r="O29" s="56" t="s">
        <v>478</v>
      </c>
      <c r="P29" s="65">
        <v>100000</v>
      </c>
      <c r="Q29" s="67" t="s">
        <v>590</v>
      </c>
      <c r="R29" s="67" t="s">
        <v>594</v>
      </c>
      <c r="S29" s="56" t="s">
        <v>372</v>
      </c>
      <c r="T29" s="56" t="s">
        <v>545</v>
      </c>
      <c r="U29" s="56" t="s">
        <v>545</v>
      </c>
      <c r="V29" s="56" t="s">
        <v>478</v>
      </c>
      <c r="W29" s="56" t="s">
        <v>478</v>
      </c>
      <c r="X29" s="56" t="s">
        <v>538</v>
      </c>
      <c r="Y29" s="56" t="s">
        <v>409</v>
      </c>
      <c r="Z29" s="56" t="s">
        <v>492</v>
      </c>
      <c r="AA29" s="56" t="s">
        <v>545</v>
      </c>
      <c r="AB29" s="56" t="s">
        <v>545</v>
      </c>
      <c r="AC29" s="56" t="s">
        <v>478</v>
      </c>
    </row>
    <row r="30" spans="1:29" x14ac:dyDescent="0.75">
      <c r="A30" s="56">
        <v>10</v>
      </c>
      <c r="B30" s="13" t="s">
        <v>595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78.75" x14ac:dyDescent="0.75">
      <c r="B31" s="62" t="s">
        <v>595</v>
      </c>
      <c r="C31" s="60" t="s">
        <v>596</v>
      </c>
      <c r="D31" s="60" t="s">
        <v>467</v>
      </c>
      <c r="E31" s="56" t="s">
        <v>504</v>
      </c>
      <c r="F31" s="56">
        <v>3.65</v>
      </c>
      <c r="G31" s="56" t="s">
        <v>541</v>
      </c>
      <c r="H31" s="56" t="s">
        <v>581</v>
      </c>
      <c r="I31" s="56" t="s">
        <v>581</v>
      </c>
      <c r="J31" s="61">
        <v>35</v>
      </c>
      <c r="K31" s="63" t="s">
        <v>597</v>
      </c>
      <c r="L31" s="64" t="s">
        <v>372</v>
      </c>
      <c r="M31" s="56">
        <v>2</v>
      </c>
      <c r="N31" s="56" t="s">
        <v>499</v>
      </c>
      <c r="O31" s="56" t="s">
        <v>478</v>
      </c>
      <c r="P31" s="65">
        <v>150000</v>
      </c>
      <c r="Q31" s="60" t="s">
        <v>598</v>
      </c>
      <c r="R31" s="60" t="s">
        <v>599</v>
      </c>
      <c r="S31" s="56" t="s">
        <v>372</v>
      </c>
      <c r="T31" s="56" t="s">
        <v>545</v>
      </c>
      <c r="U31" s="56" t="s">
        <v>545</v>
      </c>
      <c r="V31" s="56" t="s">
        <v>474</v>
      </c>
      <c r="W31" s="56" t="s">
        <v>478</v>
      </c>
      <c r="X31" s="56" t="s">
        <v>538</v>
      </c>
      <c r="Y31" s="56" t="s">
        <v>409</v>
      </c>
      <c r="Z31" s="56" t="s">
        <v>492</v>
      </c>
      <c r="AA31" s="56">
        <v>2018</v>
      </c>
      <c r="AB31" s="60" t="s">
        <v>493</v>
      </c>
      <c r="AC31" s="56" t="s">
        <v>478</v>
      </c>
    </row>
    <row r="32" spans="1:29" x14ac:dyDescent="0.75">
      <c r="A32" s="56">
        <v>11</v>
      </c>
      <c r="B32" s="13" t="s">
        <v>600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78.75" x14ac:dyDescent="0.75">
      <c r="B33" s="62" t="s">
        <v>601</v>
      </c>
      <c r="C33" s="60" t="s">
        <v>602</v>
      </c>
      <c r="D33" s="60" t="s">
        <v>467</v>
      </c>
      <c r="E33" s="56" t="s">
        <v>504</v>
      </c>
      <c r="F33" s="56">
        <v>3.65</v>
      </c>
      <c r="G33" s="56" t="s">
        <v>469</v>
      </c>
      <c r="H33" s="56" t="s">
        <v>603</v>
      </c>
      <c r="I33" s="56" t="s">
        <v>603</v>
      </c>
      <c r="J33" s="61">
        <v>20</v>
      </c>
      <c r="K33" s="63">
        <v>2016</v>
      </c>
      <c r="L33" s="64" t="s">
        <v>472</v>
      </c>
      <c r="M33" s="56">
        <v>2</v>
      </c>
      <c r="N33" s="56" t="s">
        <v>604</v>
      </c>
      <c r="O33" s="56" t="s">
        <v>474</v>
      </c>
      <c r="P33" s="65">
        <v>160000</v>
      </c>
      <c r="Q33" s="60"/>
      <c r="R33" s="60" t="s">
        <v>599</v>
      </c>
      <c r="S33" s="56" t="s">
        <v>360</v>
      </c>
      <c r="T33" s="56" t="s">
        <v>545</v>
      </c>
      <c r="U33" s="56" t="s">
        <v>545</v>
      </c>
      <c r="V33" s="56" t="s">
        <v>474</v>
      </c>
      <c r="W33" s="56" t="s">
        <v>474</v>
      </c>
      <c r="X33" s="56" t="s">
        <v>538</v>
      </c>
      <c r="Y33" s="56" t="s">
        <v>409</v>
      </c>
      <c r="Z33" s="56" t="s">
        <v>492</v>
      </c>
      <c r="AA33" s="56" t="s">
        <v>545</v>
      </c>
      <c r="AB33" s="60" t="s">
        <v>545</v>
      </c>
      <c r="AC33" s="56" t="s">
        <v>474</v>
      </c>
    </row>
  </sheetData>
  <mergeCells count="16">
    <mergeCell ref="B10:AC10"/>
    <mergeCell ref="A6:A9"/>
    <mergeCell ref="B32:AC32"/>
    <mergeCell ref="A11:A13"/>
    <mergeCell ref="A1:AC1"/>
    <mergeCell ref="B5:AC5"/>
    <mergeCell ref="B14:AC14"/>
    <mergeCell ref="A15:A16"/>
    <mergeCell ref="B17:AC17"/>
    <mergeCell ref="B19:AC19"/>
    <mergeCell ref="B25:AC25"/>
    <mergeCell ref="A28:A29"/>
    <mergeCell ref="B30:AC30"/>
    <mergeCell ref="B21:AC21"/>
    <mergeCell ref="B23:AC23"/>
    <mergeCell ref="B27:AC27"/>
  </mergeCells>
  <printOptions horizontalCentered="1"/>
  <pageMargins left="1.18" right="0.1" top="0.75" bottom="0.75" header="0.3" footer="0.3"/>
  <pageSetup paperSize="5" scale="70" orientation="landscape" r:id="rId1"/>
  <rowBreaks count="3" manualBreakCount="3">
    <brk id="9" max="16383" man="1"/>
    <brk id="18" max="16383" man="1"/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967A-3F4E-4616-92D3-38AD93D18337}">
  <dimension ref="A1:AP40"/>
  <sheetViews>
    <sheetView topLeftCell="A40" zoomScale="90" zoomScaleNormal="90" zoomScaleSheetLayoutView="90" workbookViewId="0">
      <selection activeCell="G3" sqref="G3"/>
    </sheetView>
  </sheetViews>
  <sheetFormatPr defaultRowHeight="16" x14ac:dyDescent="0.75"/>
  <cols>
    <col min="1" max="1" width="3.1328125" style="71" bestFit="1" customWidth="1"/>
    <col min="2" max="2" width="31.54296875" style="71" bestFit="1" customWidth="1"/>
    <col min="3" max="3" width="8" style="71" bestFit="1" customWidth="1"/>
    <col min="4" max="4" width="10.1328125" style="71" bestFit="1" customWidth="1"/>
    <col min="5" max="5" width="7.86328125" style="71" customWidth="1"/>
    <col min="6" max="6" width="5.86328125" style="71" bestFit="1" customWidth="1"/>
    <col min="7" max="7" width="7.86328125" style="71" customWidth="1"/>
    <col min="8" max="9" width="6.54296875" style="71" bestFit="1" customWidth="1"/>
    <col min="10" max="10" width="6.86328125" style="71" bestFit="1" customWidth="1"/>
    <col min="11" max="11" width="7.7265625" style="71" bestFit="1" customWidth="1"/>
    <col min="12" max="12" width="8.26953125" style="71" customWidth="1"/>
    <col min="13" max="13" width="5.7265625" style="71" bestFit="1" customWidth="1"/>
    <col min="14" max="14" width="7.26953125" style="71" bestFit="1" customWidth="1"/>
    <col min="15" max="15" width="9.40625" style="71" bestFit="1" customWidth="1"/>
    <col min="16" max="16" width="17.26953125" style="71" customWidth="1"/>
    <col min="17" max="17" width="10.40625" style="71" bestFit="1" customWidth="1"/>
    <col min="18" max="18" width="11.54296875" style="71" bestFit="1" customWidth="1"/>
    <col min="19" max="19" width="8.86328125" style="71" customWidth="1"/>
    <col min="20" max="20" width="16" style="71" bestFit="1" customWidth="1"/>
    <col min="21" max="21" width="7.7265625" style="71" bestFit="1" customWidth="1"/>
    <col min="22" max="22" width="7.86328125" style="71" bestFit="1" customWidth="1"/>
    <col min="23" max="23" width="8.1328125" style="71" bestFit="1" customWidth="1"/>
    <col min="24" max="24" width="10" style="71" bestFit="1" customWidth="1"/>
    <col min="25" max="25" width="7.54296875" style="71" bestFit="1" customWidth="1"/>
    <col min="26" max="26" width="8.1328125" style="71" customWidth="1"/>
    <col min="27" max="27" width="7.7265625" style="71" customWidth="1"/>
    <col min="28" max="28" width="9.7265625" style="71" bestFit="1" customWidth="1"/>
    <col min="29" max="29" width="7.54296875" style="71" bestFit="1" customWidth="1"/>
    <col min="30" max="30" width="6.86328125" style="71" bestFit="1" customWidth="1"/>
    <col min="31" max="31" width="7.26953125" style="71" bestFit="1" customWidth="1"/>
    <col min="32" max="32" width="6.7265625" style="71" bestFit="1" customWidth="1"/>
    <col min="33" max="33" width="5" style="71" bestFit="1" customWidth="1"/>
    <col min="34" max="34" width="5.86328125" style="71" bestFit="1" customWidth="1"/>
    <col min="35" max="35" width="6.54296875" style="71" bestFit="1" customWidth="1"/>
    <col min="36" max="36" width="5.26953125" style="71" bestFit="1" customWidth="1"/>
    <col min="37" max="37" width="7.54296875" style="71" bestFit="1" customWidth="1"/>
    <col min="38" max="38" width="9.26953125" style="70" bestFit="1" customWidth="1"/>
    <col min="39" max="39" width="7.1328125" style="71" bestFit="1" customWidth="1"/>
    <col min="40" max="40" width="8.7265625" style="71"/>
    <col min="41" max="41" width="11.40625" style="73" bestFit="1" customWidth="1"/>
    <col min="42" max="42" width="7.7265625" style="71" bestFit="1" customWidth="1"/>
    <col min="43" max="16384" width="8.7265625" style="71"/>
  </cols>
  <sheetData>
    <row r="1" spans="1:42" x14ac:dyDescent="0.75">
      <c r="A1" s="10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L1" s="71"/>
      <c r="AO1" s="71"/>
    </row>
    <row r="2" spans="1:42" ht="112" x14ac:dyDescent="0.75">
      <c r="A2" s="70" t="s">
        <v>606</v>
      </c>
      <c r="B2" s="70" t="s">
        <v>607</v>
      </c>
      <c r="C2" s="72" t="s">
        <v>608</v>
      </c>
      <c r="D2" s="72" t="s">
        <v>609</v>
      </c>
      <c r="E2" s="72" t="s">
        <v>610</v>
      </c>
      <c r="F2" s="72" t="s">
        <v>611</v>
      </c>
      <c r="G2" s="72" t="s">
        <v>612</v>
      </c>
      <c r="H2" s="72" t="s">
        <v>444</v>
      </c>
      <c r="I2" s="72" t="s">
        <v>445</v>
      </c>
      <c r="J2" s="72" t="s">
        <v>613</v>
      </c>
      <c r="K2" s="72" t="s">
        <v>447</v>
      </c>
      <c r="L2" s="72" t="s">
        <v>614</v>
      </c>
      <c r="M2" s="72" t="s">
        <v>615</v>
      </c>
      <c r="N2" s="72" t="s">
        <v>616</v>
      </c>
      <c r="O2" s="72" t="s">
        <v>617</v>
      </c>
      <c r="P2" s="72" t="s">
        <v>618</v>
      </c>
      <c r="Q2" s="8" t="s">
        <v>619</v>
      </c>
      <c r="R2" s="8"/>
      <c r="S2" s="72" t="s">
        <v>452</v>
      </c>
      <c r="T2" s="72" t="s">
        <v>620</v>
      </c>
      <c r="U2" s="72" t="s">
        <v>621</v>
      </c>
      <c r="V2" s="72" t="s">
        <v>622</v>
      </c>
      <c r="W2" s="72" t="s">
        <v>308</v>
      </c>
      <c r="X2" s="72" t="s">
        <v>623</v>
      </c>
      <c r="Y2" s="72" t="s">
        <v>624</v>
      </c>
      <c r="Z2" s="72" t="s">
        <v>625</v>
      </c>
      <c r="AA2" s="72" t="s">
        <v>626</v>
      </c>
      <c r="AB2" s="72" t="s">
        <v>313</v>
      </c>
      <c r="AC2" s="72" t="s">
        <v>627</v>
      </c>
      <c r="AD2" s="72" t="s">
        <v>628</v>
      </c>
      <c r="AE2" s="72" t="s">
        <v>616</v>
      </c>
      <c r="AF2" s="72" t="s">
        <v>629</v>
      </c>
      <c r="AG2" s="72" t="s">
        <v>317</v>
      </c>
      <c r="AH2" s="72" t="s">
        <v>630</v>
      </c>
      <c r="AI2" s="72" t="s">
        <v>631</v>
      </c>
      <c r="AJ2" s="72" t="s">
        <v>632</v>
      </c>
      <c r="AK2" s="72" t="s">
        <v>624</v>
      </c>
      <c r="AL2" s="72" t="s">
        <v>633</v>
      </c>
      <c r="AM2" s="72" t="s">
        <v>634</v>
      </c>
      <c r="AN2" s="72" t="s">
        <v>635</v>
      </c>
      <c r="AO2" s="72" t="s">
        <v>636</v>
      </c>
      <c r="AP2" s="72" t="s">
        <v>637</v>
      </c>
    </row>
    <row r="3" spans="1:42" x14ac:dyDescent="0.75">
      <c r="A3" s="70"/>
      <c r="B3" s="70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 t="s">
        <v>638</v>
      </c>
      <c r="R3" s="72" t="s">
        <v>639</v>
      </c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x14ac:dyDescent="0.75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>
        <v>9</v>
      </c>
      <c r="J4" s="70">
        <v>10</v>
      </c>
      <c r="K4" s="70">
        <v>11</v>
      </c>
      <c r="L4" s="70">
        <v>12</v>
      </c>
      <c r="M4" s="70">
        <v>13</v>
      </c>
      <c r="N4" s="70">
        <v>14</v>
      </c>
      <c r="O4" s="70">
        <v>15</v>
      </c>
      <c r="P4" s="70">
        <v>16</v>
      </c>
      <c r="Q4" s="70">
        <v>17</v>
      </c>
      <c r="R4" s="70">
        <v>18</v>
      </c>
      <c r="S4" s="70">
        <v>19</v>
      </c>
      <c r="T4" s="70">
        <v>20</v>
      </c>
      <c r="U4" s="70">
        <v>21</v>
      </c>
      <c r="V4" s="70">
        <v>22</v>
      </c>
      <c r="W4" s="70">
        <v>23</v>
      </c>
      <c r="X4" s="70">
        <v>24</v>
      </c>
      <c r="Y4" s="70">
        <v>25</v>
      </c>
      <c r="Z4" s="70">
        <v>26</v>
      </c>
      <c r="AA4" s="70">
        <v>27</v>
      </c>
      <c r="AB4" s="70">
        <v>28</v>
      </c>
      <c r="AC4" s="70">
        <v>29</v>
      </c>
      <c r="AD4" s="70">
        <v>2</v>
      </c>
      <c r="AE4" s="70"/>
      <c r="AF4" s="70">
        <v>2</v>
      </c>
      <c r="AG4" s="70">
        <v>2</v>
      </c>
      <c r="AH4" s="70">
        <v>2</v>
      </c>
      <c r="AI4" s="70">
        <v>2</v>
      </c>
      <c r="AJ4" s="70">
        <v>2</v>
      </c>
      <c r="AK4" s="70">
        <v>2</v>
      </c>
      <c r="AL4" s="70">
        <v>2</v>
      </c>
      <c r="AM4" s="70">
        <v>2</v>
      </c>
      <c r="AN4" s="70">
        <v>2</v>
      </c>
      <c r="AO4" s="70">
        <v>2</v>
      </c>
      <c r="AP4" s="70">
        <v>2</v>
      </c>
    </row>
    <row r="5" spans="1:42" x14ac:dyDescent="0.75">
      <c r="A5" s="10" t="s">
        <v>50</v>
      </c>
      <c r="B5" s="10"/>
      <c r="C5" s="1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42" ht="64" x14ac:dyDescent="0.75">
      <c r="A6" s="70">
        <v>1</v>
      </c>
      <c r="B6" s="73" t="s">
        <v>640</v>
      </c>
      <c r="C6" s="70" t="s">
        <v>641</v>
      </c>
      <c r="D6" s="70" t="s">
        <v>642</v>
      </c>
      <c r="E6" s="70">
        <v>15.25</v>
      </c>
      <c r="F6" s="70">
        <v>7.3</v>
      </c>
      <c r="G6" s="70" t="s">
        <v>469</v>
      </c>
      <c r="H6" s="70">
        <v>1.5</v>
      </c>
      <c r="I6" s="70">
        <v>1.5</v>
      </c>
      <c r="J6" s="70" t="s">
        <v>643</v>
      </c>
      <c r="K6" s="72" t="s">
        <v>644</v>
      </c>
      <c r="L6" s="70" t="s">
        <v>360</v>
      </c>
      <c r="M6" s="70">
        <v>2</v>
      </c>
      <c r="N6" s="70" t="s">
        <v>645</v>
      </c>
      <c r="O6" s="72" t="s">
        <v>646</v>
      </c>
      <c r="P6" s="72" t="s">
        <v>647</v>
      </c>
      <c r="Q6" s="72" t="s">
        <v>648</v>
      </c>
      <c r="R6" s="72" t="s">
        <v>649</v>
      </c>
      <c r="S6" s="70" t="s">
        <v>360</v>
      </c>
      <c r="T6" s="70" t="s">
        <v>650</v>
      </c>
      <c r="U6" s="72" t="s">
        <v>651</v>
      </c>
      <c r="V6" s="70" t="s">
        <v>652</v>
      </c>
      <c r="W6" s="70" t="s">
        <v>653</v>
      </c>
      <c r="X6" s="70" t="s">
        <v>50</v>
      </c>
      <c r="Y6" s="70" t="s">
        <v>409</v>
      </c>
      <c r="Z6" s="70" t="s">
        <v>654</v>
      </c>
      <c r="AA6" s="70" t="s">
        <v>589</v>
      </c>
      <c r="AB6" s="73" t="s">
        <v>655</v>
      </c>
      <c r="AC6" s="72" t="s">
        <v>656</v>
      </c>
      <c r="AD6" s="70">
        <v>19</v>
      </c>
      <c r="AE6" s="70"/>
      <c r="AF6" s="71">
        <v>382</v>
      </c>
      <c r="AG6" s="70" t="s">
        <v>657</v>
      </c>
      <c r="AH6" s="71">
        <v>15.25</v>
      </c>
      <c r="AI6" s="73" t="s">
        <v>658</v>
      </c>
      <c r="AJ6" s="70">
        <v>2</v>
      </c>
      <c r="AK6" s="71" t="s">
        <v>409</v>
      </c>
      <c r="AL6" s="70">
        <v>7.3</v>
      </c>
      <c r="AM6" s="73" t="s">
        <v>659</v>
      </c>
      <c r="AN6" s="73" t="s">
        <v>660</v>
      </c>
      <c r="AO6" s="73" t="s">
        <v>661</v>
      </c>
      <c r="AP6" s="71" t="s">
        <v>348</v>
      </c>
    </row>
    <row r="7" spans="1:42" ht="48" x14ac:dyDescent="0.75">
      <c r="A7" s="70">
        <v>2</v>
      </c>
      <c r="B7" s="73" t="s">
        <v>662</v>
      </c>
      <c r="C7" s="70" t="s">
        <v>663</v>
      </c>
      <c r="D7" s="72" t="s">
        <v>664</v>
      </c>
      <c r="E7" s="70">
        <v>10</v>
      </c>
      <c r="F7" s="70">
        <v>6.1</v>
      </c>
      <c r="G7" s="70" t="s">
        <v>469</v>
      </c>
      <c r="H7" s="70">
        <v>1.3</v>
      </c>
      <c r="I7" s="70">
        <v>1.3</v>
      </c>
      <c r="J7" s="70" t="s">
        <v>665</v>
      </c>
      <c r="K7" s="72" t="s">
        <v>666</v>
      </c>
      <c r="L7" s="72" t="s">
        <v>666</v>
      </c>
      <c r="M7" s="70">
        <v>2</v>
      </c>
      <c r="N7" s="70" t="s">
        <v>473</v>
      </c>
      <c r="O7" s="72" t="s">
        <v>646</v>
      </c>
      <c r="P7" s="72" t="s">
        <v>667</v>
      </c>
      <c r="Q7" s="72"/>
      <c r="R7" s="72"/>
      <c r="S7" s="70" t="s">
        <v>360</v>
      </c>
      <c r="T7" s="70" t="s">
        <v>665</v>
      </c>
      <c r="U7" s="72" t="s">
        <v>668</v>
      </c>
      <c r="V7" s="70" t="s">
        <v>56</v>
      </c>
      <c r="W7" s="70" t="s">
        <v>653</v>
      </c>
      <c r="X7" s="70" t="s">
        <v>50</v>
      </c>
      <c r="Y7" s="70" t="s">
        <v>409</v>
      </c>
      <c r="Z7" s="70" t="s">
        <v>654</v>
      </c>
      <c r="AA7" s="72" t="s">
        <v>666</v>
      </c>
      <c r="AB7" s="72" t="s">
        <v>666</v>
      </c>
      <c r="AC7" s="72" t="s">
        <v>669</v>
      </c>
      <c r="AD7" s="70">
        <v>5</v>
      </c>
      <c r="AE7" s="70"/>
      <c r="AF7" s="71">
        <v>204</v>
      </c>
      <c r="AG7" s="70" t="s">
        <v>657</v>
      </c>
      <c r="AH7" s="71">
        <v>10</v>
      </c>
      <c r="AI7" s="73">
        <v>1.3</v>
      </c>
      <c r="AJ7" s="70">
        <v>2</v>
      </c>
      <c r="AK7" s="71" t="s">
        <v>409</v>
      </c>
      <c r="AL7" s="70">
        <v>6.1</v>
      </c>
      <c r="AM7" s="73" t="s">
        <v>670</v>
      </c>
      <c r="AN7" s="73" t="s">
        <v>671</v>
      </c>
      <c r="AO7" s="73" t="s">
        <v>661</v>
      </c>
      <c r="AP7" s="73" t="s">
        <v>672</v>
      </c>
    </row>
    <row r="8" spans="1:42" x14ac:dyDescent="0.75">
      <c r="B8" s="73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D8" s="70"/>
      <c r="AE8" s="70"/>
      <c r="AG8" s="70"/>
      <c r="AI8" s="73"/>
      <c r="AJ8" s="70"/>
      <c r="AM8" s="73"/>
      <c r="AN8" s="73"/>
    </row>
    <row r="9" spans="1:42" x14ac:dyDescent="0.75">
      <c r="A9" s="10" t="s">
        <v>285</v>
      </c>
      <c r="B9" s="10"/>
      <c r="C9" s="1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42" ht="112" x14ac:dyDescent="0.75">
      <c r="A10" s="70">
        <v>1</v>
      </c>
      <c r="B10" s="73" t="s">
        <v>673</v>
      </c>
      <c r="C10" s="70" t="s">
        <v>674</v>
      </c>
      <c r="D10" s="72" t="s">
        <v>675</v>
      </c>
      <c r="E10" s="74" t="s">
        <v>676</v>
      </c>
      <c r="F10" s="72" t="s">
        <v>677</v>
      </c>
      <c r="G10" s="70" t="s">
        <v>541</v>
      </c>
      <c r="H10" s="72" t="s">
        <v>678</v>
      </c>
      <c r="I10" s="72" t="s">
        <v>679</v>
      </c>
      <c r="J10" s="70" t="s">
        <v>680</v>
      </c>
      <c r="K10" s="72" t="s">
        <v>681</v>
      </c>
      <c r="L10" s="70" t="s">
        <v>375</v>
      </c>
      <c r="M10" s="70">
        <v>2</v>
      </c>
      <c r="N10" s="70" t="s">
        <v>645</v>
      </c>
      <c r="O10" s="72" t="s">
        <v>682</v>
      </c>
      <c r="P10" s="70" t="s">
        <v>683</v>
      </c>
      <c r="Q10" s="70"/>
      <c r="R10" s="70"/>
      <c r="S10" s="70" t="s">
        <v>375</v>
      </c>
      <c r="T10" s="70" t="s">
        <v>684</v>
      </c>
      <c r="U10" s="70" t="s">
        <v>375</v>
      </c>
      <c r="V10" s="70" t="s">
        <v>56</v>
      </c>
      <c r="W10" s="70" t="s">
        <v>365</v>
      </c>
      <c r="X10" s="72" t="s">
        <v>285</v>
      </c>
      <c r="Y10" s="70" t="s">
        <v>409</v>
      </c>
      <c r="Z10" s="70" t="s">
        <v>654</v>
      </c>
      <c r="AA10" s="72" t="s">
        <v>589</v>
      </c>
      <c r="AB10" s="73" t="s">
        <v>685</v>
      </c>
      <c r="AC10" s="73" t="s">
        <v>686</v>
      </c>
      <c r="AD10" s="70">
        <v>11</v>
      </c>
      <c r="AE10" s="70"/>
      <c r="AF10" s="71">
        <v>300</v>
      </c>
      <c r="AH10" s="73" t="s">
        <v>687</v>
      </c>
      <c r="AI10" s="71">
        <v>1</v>
      </c>
      <c r="AJ10" s="71">
        <v>2</v>
      </c>
      <c r="AK10" s="71" t="s">
        <v>409</v>
      </c>
      <c r="AL10" s="72" t="s">
        <v>688</v>
      </c>
      <c r="AM10" s="71" t="s">
        <v>659</v>
      </c>
      <c r="AN10" s="71" t="s">
        <v>659</v>
      </c>
      <c r="AO10" s="73" t="s">
        <v>661</v>
      </c>
      <c r="AP10" s="73" t="s">
        <v>689</v>
      </c>
    </row>
    <row r="11" spans="1:42" x14ac:dyDescent="0.75">
      <c r="B11" s="73"/>
      <c r="C11" s="70"/>
      <c r="D11" s="72"/>
      <c r="E11" s="74"/>
      <c r="F11" s="72"/>
      <c r="G11" s="70"/>
      <c r="H11" s="72"/>
      <c r="I11" s="72"/>
      <c r="J11" s="70"/>
      <c r="K11" s="72"/>
      <c r="L11" s="70"/>
      <c r="M11" s="70"/>
      <c r="N11" s="70"/>
      <c r="O11" s="72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2"/>
      <c r="AB11" s="73"/>
      <c r="AC11" s="73"/>
      <c r="AD11" s="70"/>
      <c r="AE11" s="70"/>
      <c r="AH11" s="73"/>
      <c r="AL11" s="72"/>
      <c r="AP11" s="73"/>
    </row>
    <row r="12" spans="1:42" x14ac:dyDescent="0.75">
      <c r="A12" s="10" t="s">
        <v>690</v>
      </c>
      <c r="B12" s="10"/>
      <c r="C12" s="1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42" x14ac:dyDescent="0.75">
      <c r="A13" s="70">
        <v>1</v>
      </c>
      <c r="B13" s="9" t="s">
        <v>691</v>
      </c>
      <c r="C13" s="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42" ht="48" x14ac:dyDescent="0.75">
      <c r="A14" s="70"/>
      <c r="B14" s="71" t="s">
        <v>692</v>
      </c>
      <c r="C14" s="70" t="s">
        <v>693</v>
      </c>
      <c r="D14" s="72" t="s">
        <v>694</v>
      </c>
      <c r="E14" s="70">
        <v>15.25</v>
      </c>
      <c r="F14" s="70">
        <v>7.3</v>
      </c>
      <c r="G14" s="72" t="s">
        <v>695</v>
      </c>
      <c r="H14" s="70">
        <v>2</v>
      </c>
      <c r="I14" s="70">
        <v>2</v>
      </c>
      <c r="J14" s="70">
        <v>10</v>
      </c>
      <c r="K14" s="70" t="s">
        <v>696</v>
      </c>
      <c r="L14" s="70" t="s">
        <v>360</v>
      </c>
      <c r="M14" s="70">
        <v>2</v>
      </c>
      <c r="N14" s="70" t="s">
        <v>473</v>
      </c>
      <c r="O14" s="72" t="s">
        <v>697</v>
      </c>
      <c r="P14" s="70" t="s">
        <v>698</v>
      </c>
      <c r="Q14" s="70"/>
      <c r="R14" s="70"/>
      <c r="S14" s="70" t="s">
        <v>360</v>
      </c>
      <c r="T14" s="70" t="s">
        <v>699</v>
      </c>
      <c r="U14" s="70" t="s">
        <v>348</v>
      </c>
      <c r="V14" s="70" t="s">
        <v>652</v>
      </c>
      <c r="W14" s="70" t="s">
        <v>700</v>
      </c>
      <c r="X14" s="70" t="s">
        <v>690</v>
      </c>
      <c r="Y14" s="70" t="s">
        <v>409</v>
      </c>
      <c r="Z14" s="70" t="s">
        <v>654</v>
      </c>
      <c r="AA14" s="70" t="s">
        <v>654</v>
      </c>
      <c r="AB14" s="70" t="s">
        <v>654</v>
      </c>
      <c r="AC14" s="73" t="s">
        <v>686</v>
      </c>
      <c r="AD14" s="70">
        <v>8</v>
      </c>
      <c r="AE14" s="70"/>
      <c r="AF14" s="70">
        <v>220</v>
      </c>
      <c r="AG14" s="70" t="s">
        <v>701</v>
      </c>
      <c r="AH14" s="71">
        <v>15.25</v>
      </c>
      <c r="AI14" s="73">
        <v>2</v>
      </c>
      <c r="AJ14" s="71">
        <v>2</v>
      </c>
      <c r="AK14" s="71" t="s">
        <v>409</v>
      </c>
      <c r="AL14" s="70" t="s">
        <v>702</v>
      </c>
      <c r="AM14" s="71" t="s">
        <v>703</v>
      </c>
      <c r="AN14" s="71" t="s">
        <v>704</v>
      </c>
      <c r="AO14" s="73" t="s">
        <v>705</v>
      </c>
      <c r="AP14" s="71" t="s">
        <v>372</v>
      </c>
    </row>
    <row r="15" spans="1:42" ht="64" x14ac:dyDescent="0.75">
      <c r="A15" s="70"/>
      <c r="B15" s="71" t="s">
        <v>706</v>
      </c>
      <c r="C15" s="70" t="s">
        <v>693</v>
      </c>
      <c r="D15" s="72" t="s">
        <v>707</v>
      </c>
      <c r="E15" s="70">
        <v>15.3</v>
      </c>
      <c r="F15" s="70">
        <v>6.1</v>
      </c>
      <c r="G15" s="72" t="s">
        <v>541</v>
      </c>
      <c r="H15" s="70">
        <v>2</v>
      </c>
      <c r="I15" s="70">
        <v>2</v>
      </c>
      <c r="J15" s="70">
        <v>56</v>
      </c>
      <c r="K15" s="72" t="s">
        <v>708</v>
      </c>
      <c r="L15" s="70" t="s">
        <v>375</v>
      </c>
      <c r="M15" s="70">
        <v>2</v>
      </c>
      <c r="N15" s="70" t="s">
        <v>473</v>
      </c>
      <c r="O15" s="72" t="s">
        <v>709</v>
      </c>
      <c r="P15" s="70" t="s">
        <v>710</v>
      </c>
      <c r="Q15" s="70"/>
      <c r="R15" s="70"/>
      <c r="S15" s="72" t="s">
        <v>711</v>
      </c>
      <c r="T15" s="70" t="s">
        <v>712</v>
      </c>
      <c r="U15" s="70" t="s">
        <v>348</v>
      </c>
      <c r="V15" s="70" t="s">
        <v>56</v>
      </c>
      <c r="W15" s="70" t="s">
        <v>700</v>
      </c>
      <c r="X15" s="70" t="s">
        <v>690</v>
      </c>
      <c r="Y15" s="70" t="s">
        <v>409</v>
      </c>
      <c r="Z15" s="70" t="s">
        <v>654</v>
      </c>
      <c r="AA15" s="72" t="s">
        <v>713</v>
      </c>
      <c r="AB15" s="73" t="s">
        <v>714</v>
      </c>
      <c r="AC15" s="73" t="s">
        <v>686</v>
      </c>
      <c r="AD15" s="70"/>
      <c r="AE15" s="70"/>
      <c r="AF15" s="70"/>
      <c r="AG15" s="70"/>
      <c r="AI15" s="73"/>
    </row>
    <row r="16" spans="1:42" x14ac:dyDescent="0.75">
      <c r="A16" s="70">
        <v>2</v>
      </c>
      <c r="B16" s="9" t="s">
        <v>715</v>
      </c>
      <c r="C16" s="9"/>
      <c r="D16" s="72"/>
      <c r="E16" s="70"/>
      <c r="F16" s="70"/>
      <c r="G16" s="72"/>
      <c r="H16" s="70"/>
      <c r="I16" s="70"/>
      <c r="J16" s="70"/>
      <c r="K16" s="72"/>
      <c r="L16" s="70"/>
      <c r="M16" s="70"/>
      <c r="N16" s="70"/>
      <c r="O16" s="72"/>
      <c r="P16" s="70"/>
      <c r="Q16" s="70"/>
      <c r="R16" s="70"/>
      <c r="S16" s="72"/>
      <c r="T16" s="70"/>
      <c r="U16" s="70"/>
      <c r="V16" s="70"/>
      <c r="W16" s="70"/>
      <c r="X16" s="70"/>
      <c r="Y16" s="70"/>
      <c r="Z16" s="70"/>
      <c r="AA16" s="72"/>
      <c r="AB16" s="73"/>
      <c r="AC16" s="73"/>
      <c r="AD16" s="70"/>
      <c r="AE16" s="70"/>
      <c r="AF16" s="70"/>
      <c r="AG16" s="70"/>
      <c r="AI16" s="73"/>
    </row>
    <row r="17" spans="1:42" ht="48" x14ac:dyDescent="0.75">
      <c r="B17" s="73" t="s">
        <v>716</v>
      </c>
      <c r="C17" s="70" t="s">
        <v>717</v>
      </c>
      <c r="D17" s="72" t="s">
        <v>363</v>
      </c>
      <c r="E17" s="70">
        <v>15.3</v>
      </c>
      <c r="F17" s="70">
        <v>6.1</v>
      </c>
      <c r="G17" s="72" t="s">
        <v>541</v>
      </c>
      <c r="H17" s="70">
        <v>2</v>
      </c>
      <c r="I17" s="70">
        <v>2</v>
      </c>
      <c r="J17" s="70">
        <v>11</v>
      </c>
      <c r="K17" s="72">
        <v>2004</v>
      </c>
      <c r="L17" s="72" t="s">
        <v>651</v>
      </c>
      <c r="M17" s="70">
        <v>2</v>
      </c>
      <c r="N17" s="70" t="s">
        <v>473</v>
      </c>
      <c r="O17" s="72" t="s">
        <v>718</v>
      </c>
      <c r="P17" s="70" t="s">
        <v>719</v>
      </c>
      <c r="Q17" s="70"/>
      <c r="R17" s="70"/>
      <c r="S17" s="72" t="s">
        <v>360</v>
      </c>
      <c r="T17" s="70" t="s">
        <v>720</v>
      </c>
      <c r="U17" s="70" t="s">
        <v>348</v>
      </c>
      <c r="V17" s="70" t="s">
        <v>56</v>
      </c>
      <c r="W17" s="70" t="s">
        <v>721</v>
      </c>
      <c r="X17" s="70" t="s">
        <v>690</v>
      </c>
      <c r="Y17" s="70" t="s">
        <v>409</v>
      </c>
      <c r="Z17" s="70" t="s">
        <v>654</v>
      </c>
      <c r="AA17" s="72" t="s">
        <v>722</v>
      </c>
      <c r="AB17" s="73" t="s">
        <v>723</v>
      </c>
      <c r="AC17" s="73" t="s">
        <v>686</v>
      </c>
      <c r="AD17" s="70"/>
      <c r="AE17" s="70"/>
      <c r="AF17" s="70"/>
      <c r="AG17" s="70"/>
      <c r="AI17" s="73"/>
    </row>
    <row r="18" spans="1:42" ht="48" x14ac:dyDescent="0.75">
      <c r="B18" s="73" t="s">
        <v>724</v>
      </c>
      <c r="C18" s="70" t="s">
        <v>717</v>
      </c>
      <c r="D18" s="72" t="s">
        <v>642</v>
      </c>
      <c r="E18" s="70"/>
      <c r="F18" s="70">
        <v>5.5</v>
      </c>
      <c r="G18" s="72" t="s">
        <v>725</v>
      </c>
      <c r="H18" s="70">
        <v>1.5</v>
      </c>
      <c r="I18" s="70">
        <v>1.5</v>
      </c>
      <c r="J18" s="70">
        <v>14</v>
      </c>
      <c r="K18" s="72">
        <v>2015</v>
      </c>
      <c r="L18" s="70" t="s">
        <v>360</v>
      </c>
      <c r="M18" s="70">
        <v>2</v>
      </c>
      <c r="N18" s="70" t="s">
        <v>726</v>
      </c>
      <c r="O18" s="72" t="s">
        <v>718</v>
      </c>
      <c r="P18" s="70" t="s">
        <v>719</v>
      </c>
      <c r="Q18" s="70"/>
      <c r="R18" s="70"/>
      <c r="S18" s="72" t="s">
        <v>360</v>
      </c>
      <c r="T18" s="70" t="s">
        <v>727</v>
      </c>
      <c r="U18" s="70" t="s">
        <v>348</v>
      </c>
      <c r="V18" s="70" t="s">
        <v>365</v>
      </c>
      <c r="W18" s="70" t="s">
        <v>721</v>
      </c>
      <c r="X18" s="70" t="s">
        <v>690</v>
      </c>
      <c r="Y18" s="70" t="s">
        <v>409</v>
      </c>
      <c r="Z18" s="70" t="s">
        <v>654</v>
      </c>
      <c r="AA18" s="72" t="s">
        <v>654</v>
      </c>
      <c r="AB18" s="72" t="s">
        <v>654</v>
      </c>
      <c r="AC18" s="73" t="s">
        <v>686</v>
      </c>
      <c r="AD18" s="70"/>
      <c r="AE18" s="70"/>
      <c r="AF18" s="70"/>
      <c r="AG18" s="70"/>
      <c r="AI18" s="73"/>
    </row>
    <row r="19" spans="1:42" ht="48" x14ac:dyDescent="0.75">
      <c r="B19" s="73" t="s">
        <v>728</v>
      </c>
      <c r="C19" s="70" t="s">
        <v>717</v>
      </c>
      <c r="D19" s="72" t="s">
        <v>642</v>
      </c>
      <c r="E19" s="70"/>
      <c r="F19" s="70">
        <v>6.1</v>
      </c>
      <c r="G19" s="72" t="s">
        <v>469</v>
      </c>
      <c r="H19" s="70">
        <v>1.5</v>
      </c>
      <c r="I19" s="70">
        <v>1.5</v>
      </c>
      <c r="J19" s="70">
        <v>5</v>
      </c>
      <c r="K19" s="72">
        <v>2015</v>
      </c>
      <c r="L19" s="70" t="s">
        <v>360</v>
      </c>
      <c r="M19" s="70">
        <v>2</v>
      </c>
      <c r="N19" s="70" t="s">
        <v>726</v>
      </c>
      <c r="O19" s="72" t="s">
        <v>718</v>
      </c>
      <c r="P19" s="70" t="s">
        <v>719</v>
      </c>
      <c r="Q19" s="70"/>
      <c r="R19" s="70"/>
      <c r="S19" s="72" t="s">
        <v>360</v>
      </c>
      <c r="T19" s="70" t="s">
        <v>729</v>
      </c>
      <c r="U19" s="70" t="s">
        <v>360</v>
      </c>
      <c r="V19" s="70" t="s">
        <v>365</v>
      </c>
      <c r="W19" s="70" t="s">
        <v>721</v>
      </c>
      <c r="X19" s="70" t="s">
        <v>690</v>
      </c>
      <c r="Y19" s="70" t="s">
        <v>409</v>
      </c>
      <c r="Z19" s="70" t="s">
        <v>654</v>
      </c>
      <c r="AA19" s="72" t="s">
        <v>654</v>
      </c>
      <c r="AB19" s="72" t="s">
        <v>654</v>
      </c>
      <c r="AC19" s="73" t="s">
        <v>686</v>
      </c>
      <c r="AD19" s="70"/>
      <c r="AE19" s="70"/>
      <c r="AF19" s="70"/>
      <c r="AG19" s="70"/>
      <c r="AI19" s="73"/>
    </row>
    <row r="20" spans="1:42" ht="48" x14ac:dyDescent="0.75">
      <c r="B20" s="73" t="s">
        <v>730</v>
      </c>
      <c r="C20" s="70" t="s">
        <v>717</v>
      </c>
      <c r="D20" s="72" t="s">
        <v>642</v>
      </c>
      <c r="E20" s="70"/>
      <c r="F20" s="70">
        <v>6.1</v>
      </c>
      <c r="G20" s="72" t="s">
        <v>469</v>
      </c>
      <c r="H20" s="70">
        <v>1.5</v>
      </c>
      <c r="I20" s="70">
        <v>1.5</v>
      </c>
      <c r="J20" s="70">
        <v>20</v>
      </c>
      <c r="K20" s="72" t="s">
        <v>731</v>
      </c>
      <c r="L20" s="72" t="s">
        <v>731</v>
      </c>
      <c r="M20" s="70">
        <v>2</v>
      </c>
      <c r="N20" s="70" t="s">
        <v>726</v>
      </c>
      <c r="O20" s="72" t="s">
        <v>718</v>
      </c>
      <c r="P20" s="70" t="s">
        <v>719</v>
      </c>
      <c r="Q20" s="70"/>
      <c r="R20" s="70"/>
      <c r="S20" s="72" t="s">
        <v>732</v>
      </c>
      <c r="T20" s="70" t="s">
        <v>684</v>
      </c>
      <c r="U20" s="70" t="s">
        <v>733</v>
      </c>
      <c r="V20" s="70" t="s">
        <v>365</v>
      </c>
      <c r="W20" s="70" t="s">
        <v>721</v>
      </c>
      <c r="X20" s="70" t="s">
        <v>690</v>
      </c>
      <c r="Y20" s="70" t="s">
        <v>409</v>
      </c>
      <c r="Z20" s="70" t="s">
        <v>654</v>
      </c>
      <c r="AA20" s="72" t="s">
        <v>654</v>
      </c>
      <c r="AB20" s="72" t="s">
        <v>654</v>
      </c>
      <c r="AC20" s="73" t="s">
        <v>734</v>
      </c>
      <c r="AD20" s="70"/>
      <c r="AE20" s="70"/>
      <c r="AF20" s="70"/>
      <c r="AG20" s="70"/>
      <c r="AI20" s="73"/>
    </row>
    <row r="21" spans="1:42" ht="64" x14ac:dyDescent="0.75">
      <c r="B21" s="73" t="s">
        <v>735</v>
      </c>
      <c r="C21" s="70" t="s">
        <v>717</v>
      </c>
      <c r="D21" s="72" t="s">
        <v>694</v>
      </c>
      <c r="E21" s="70"/>
      <c r="F21" s="70">
        <v>6.1</v>
      </c>
      <c r="G21" s="72" t="s">
        <v>541</v>
      </c>
      <c r="H21" s="70">
        <v>2</v>
      </c>
      <c r="I21" s="70">
        <v>2</v>
      </c>
      <c r="J21" s="70">
        <v>20</v>
      </c>
      <c r="K21" s="70">
        <v>2015</v>
      </c>
      <c r="L21" s="70" t="s">
        <v>375</v>
      </c>
      <c r="M21" s="70">
        <v>2</v>
      </c>
      <c r="N21" s="70" t="s">
        <v>726</v>
      </c>
      <c r="O21" s="72" t="s">
        <v>718</v>
      </c>
      <c r="P21" s="70" t="s">
        <v>683</v>
      </c>
      <c r="Q21" s="70"/>
      <c r="R21" s="70"/>
      <c r="S21" s="70" t="s">
        <v>360</v>
      </c>
      <c r="T21" s="70" t="s">
        <v>736</v>
      </c>
      <c r="U21" s="70" t="s">
        <v>348</v>
      </c>
      <c r="V21" s="70" t="s">
        <v>365</v>
      </c>
      <c r="W21" s="70" t="s">
        <v>721</v>
      </c>
      <c r="X21" s="70" t="s">
        <v>690</v>
      </c>
      <c r="Y21" s="70" t="s">
        <v>409</v>
      </c>
      <c r="Z21" s="70" t="s">
        <v>654</v>
      </c>
      <c r="AA21" s="72">
        <v>2018</v>
      </c>
      <c r="AB21" s="72" t="s">
        <v>737</v>
      </c>
      <c r="AC21" s="73" t="s">
        <v>686</v>
      </c>
      <c r="AD21" s="70">
        <v>4</v>
      </c>
      <c r="AE21" s="70"/>
      <c r="AF21" s="71">
        <f>70*3</f>
        <v>210</v>
      </c>
      <c r="AG21" s="70" t="s">
        <v>701</v>
      </c>
      <c r="AH21" s="71">
        <v>15.25</v>
      </c>
      <c r="AI21" s="71">
        <v>1.5</v>
      </c>
      <c r="AJ21" s="71">
        <v>2</v>
      </c>
      <c r="AK21" s="71" t="s">
        <v>409</v>
      </c>
      <c r="AL21" s="70" t="s">
        <v>738</v>
      </c>
      <c r="AM21" s="71" t="s">
        <v>703</v>
      </c>
      <c r="AN21" s="71" t="s">
        <v>704</v>
      </c>
      <c r="AO21" s="73" t="s">
        <v>705</v>
      </c>
      <c r="AP21" s="71" t="s">
        <v>372</v>
      </c>
    </row>
    <row r="22" spans="1:42" x14ac:dyDescent="0.75">
      <c r="B22" s="73"/>
      <c r="C22" s="70"/>
      <c r="D22" s="72"/>
      <c r="E22" s="70"/>
      <c r="F22" s="70"/>
      <c r="G22" s="72"/>
      <c r="H22" s="70"/>
      <c r="I22" s="70"/>
      <c r="J22" s="70"/>
      <c r="K22" s="70"/>
      <c r="L22" s="70"/>
      <c r="M22" s="70"/>
      <c r="N22" s="70"/>
      <c r="O22" s="72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2"/>
      <c r="AB22" s="73"/>
      <c r="AC22" s="73"/>
      <c r="AD22" s="70"/>
      <c r="AE22" s="70"/>
      <c r="AG22" s="70"/>
    </row>
    <row r="23" spans="1:42" x14ac:dyDescent="0.75">
      <c r="A23" s="10" t="s">
        <v>739</v>
      </c>
      <c r="B23" s="10"/>
      <c r="C23" s="10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L23" s="71"/>
      <c r="AO23" s="71"/>
    </row>
    <row r="24" spans="1:42" x14ac:dyDescent="0.75">
      <c r="A24" s="70">
        <v>1</v>
      </c>
      <c r="B24" s="9" t="s">
        <v>740</v>
      </c>
      <c r="C24" s="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2" t="s">
        <v>741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L24" s="71"/>
      <c r="AO24" s="71"/>
    </row>
    <row r="25" spans="1:42" ht="32" x14ac:dyDescent="0.75">
      <c r="A25" s="70"/>
      <c r="B25" s="71" t="s">
        <v>742</v>
      </c>
      <c r="C25" s="70" t="s">
        <v>743</v>
      </c>
      <c r="D25" s="72" t="s">
        <v>744</v>
      </c>
      <c r="E25" s="70">
        <v>17.5</v>
      </c>
      <c r="F25" s="70">
        <v>7.3</v>
      </c>
      <c r="G25" s="70" t="s">
        <v>541</v>
      </c>
      <c r="H25" s="70">
        <v>2.35</v>
      </c>
      <c r="I25" s="70">
        <v>2.35</v>
      </c>
      <c r="J25" s="70">
        <v>3.35</v>
      </c>
      <c r="K25" s="70">
        <v>2008</v>
      </c>
      <c r="L25" s="70" t="s">
        <v>375</v>
      </c>
      <c r="M25" s="70">
        <v>2</v>
      </c>
      <c r="N25" s="70" t="s">
        <v>473</v>
      </c>
      <c r="O25" s="70"/>
      <c r="Q25" s="70"/>
      <c r="R25" s="70"/>
      <c r="S25" s="70" t="s">
        <v>360</v>
      </c>
      <c r="T25" s="70">
        <v>1500</v>
      </c>
      <c r="U25" s="70" t="s">
        <v>360</v>
      </c>
      <c r="V25" s="70" t="s">
        <v>365</v>
      </c>
      <c r="W25" s="70" t="s">
        <v>653</v>
      </c>
      <c r="X25" s="70" t="s">
        <v>745</v>
      </c>
      <c r="Y25" s="70" t="s">
        <v>409</v>
      </c>
      <c r="Z25" s="70" t="s">
        <v>478</v>
      </c>
      <c r="AA25" s="70" t="s">
        <v>746</v>
      </c>
      <c r="AB25" s="72" t="s">
        <v>747</v>
      </c>
      <c r="AC25" s="70" t="s">
        <v>478</v>
      </c>
      <c r="AL25" s="71"/>
      <c r="AO25" s="71"/>
    </row>
    <row r="26" spans="1:42" ht="32" x14ac:dyDescent="0.75">
      <c r="A26" s="70"/>
      <c r="B26" s="71" t="s">
        <v>748</v>
      </c>
      <c r="C26" s="70" t="s">
        <v>743</v>
      </c>
      <c r="D26" s="72" t="s">
        <v>744</v>
      </c>
      <c r="E26" s="70">
        <v>16</v>
      </c>
      <c r="F26" s="70">
        <v>7.3</v>
      </c>
      <c r="G26" s="70" t="s">
        <v>541</v>
      </c>
      <c r="H26" s="70">
        <v>2.35</v>
      </c>
      <c r="I26" s="70">
        <v>2.35</v>
      </c>
      <c r="J26" s="70">
        <v>1.6850000000000001</v>
      </c>
      <c r="K26" s="70">
        <v>2008</v>
      </c>
      <c r="L26" s="70" t="s">
        <v>375</v>
      </c>
      <c r="M26" s="70">
        <v>2</v>
      </c>
      <c r="N26" s="70" t="s">
        <v>473</v>
      </c>
      <c r="O26" s="70"/>
      <c r="P26" s="70"/>
      <c r="Q26" s="70"/>
      <c r="R26" s="70"/>
      <c r="S26" s="70" t="s">
        <v>375</v>
      </c>
      <c r="T26" s="70">
        <v>300</v>
      </c>
      <c r="U26" s="70" t="s">
        <v>360</v>
      </c>
      <c r="V26" s="70" t="s">
        <v>365</v>
      </c>
      <c r="W26" s="70" t="s">
        <v>653</v>
      </c>
      <c r="X26" s="70" t="s">
        <v>745</v>
      </c>
      <c r="Y26" s="70" t="s">
        <v>409</v>
      </c>
      <c r="Z26" s="70" t="s">
        <v>478</v>
      </c>
      <c r="AA26" s="70" t="s">
        <v>749</v>
      </c>
      <c r="AB26" s="70" t="s">
        <v>750</v>
      </c>
      <c r="AC26" s="70" t="s">
        <v>478</v>
      </c>
      <c r="AL26" s="71"/>
      <c r="AO26" s="71"/>
    </row>
    <row r="27" spans="1:42" ht="32" x14ac:dyDescent="0.75">
      <c r="A27" s="70"/>
      <c r="B27" s="71" t="s">
        <v>751</v>
      </c>
      <c r="C27" s="70" t="s">
        <v>743</v>
      </c>
      <c r="D27" s="72" t="s">
        <v>752</v>
      </c>
      <c r="E27" s="70">
        <v>12.2</v>
      </c>
      <c r="F27" s="70">
        <v>7.3</v>
      </c>
      <c r="G27" s="70" t="s">
        <v>541</v>
      </c>
      <c r="H27" s="70">
        <v>2</v>
      </c>
      <c r="I27" s="70">
        <v>2</v>
      </c>
      <c r="J27" s="70">
        <v>19</v>
      </c>
      <c r="K27" s="70">
        <v>2008</v>
      </c>
      <c r="L27" s="70" t="s">
        <v>753</v>
      </c>
      <c r="M27" s="70">
        <v>2</v>
      </c>
      <c r="N27" s="70" t="s">
        <v>473</v>
      </c>
      <c r="O27" s="70"/>
      <c r="P27" s="70"/>
      <c r="Q27" s="70"/>
      <c r="R27" s="70"/>
      <c r="S27" s="70" t="s">
        <v>753</v>
      </c>
      <c r="T27" s="70">
        <v>10000</v>
      </c>
      <c r="U27" s="70" t="s">
        <v>375</v>
      </c>
      <c r="V27" s="70" t="s">
        <v>365</v>
      </c>
      <c r="W27" s="70" t="s">
        <v>653</v>
      </c>
      <c r="X27" s="70" t="s">
        <v>745</v>
      </c>
      <c r="Y27" s="70" t="s">
        <v>409</v>
      </c>
      <c r="Z27" s="70" t="s">
        <v>478</v>
      </c>
      <c r="AA27" s="70" t="s">
        <v>589</v>
      </c>
      <c r="AB27" s="70" t="s">
        <v>750</v>
      </c>
      <c r="AC27" s="70" t="s">
        <v>478</v>
      </c>
      <c r="AL27" s="71"/>
      <c r="AO27" s="71"/>
    </row>
    <row r="28" spans="1:42" ht="32" x14ac:dyDescent="0.75">
      <c r="A28" s="70">
        <v>2</v>
      </c>
      <c r="B28" s="75" t="s">
        <v>754</v>
      </c>
      <c r="C28" s="70" t="s">
        <v>755</v>
      </c>
      <c r="D28" s="72" t="s">
        <v>756</v>
      </c>
      <c r="E28" s="70">
        <v>9.75</v>
      </c>
      <c r="F28" s="70">
        <v>5</v>
      </c>
      <c r="G28" s="70" t="s">
        <v>541</v>
      </c>
      <c r="H28" s="70">
        <v>2</v>
      </c>
      <c r="I28" s="70">
        <v>2</v>
      </c>
      <c r="J28" s="70">
        <v>35</v>
      </c>
      <c r="K28" s="70">
        <v>2006</v>
      </c>
      <c r="L28" s="70" t="s">
        <v>753</v>
      </c>
      <c r="M28" s="70">
        <v>2</v>
      </c>
      <c r="N28" s="70" t="s">
        <v>726</v>
      </c>
      <c r="O28" s="70"/>
      <c r="P28" s="70"/>
      <c r="Q28" s="70"/>
      <c r="R28" s="70"/>
      <c r="S28" s="70" t="s">
        <v>753</v>
      </c>
      <c r="T28" s="70">
        <v>5000</v>
      </c>
      <c r="U28" s="70" t="s">
        <v>375</v>
      </c>
      <c r="V28" s="70" t="s">
        <v>365</v>
      </c>
      <c r="W28" s="70" t="s">
        <v>653</v>
      </c>
      <c r="X28" s="70" t="s">
        <v>745</v>
      </c>
      <c r="Y28" s="70" t="s">
        <v>409</v>
      </c>
      <c r="Z28" s="70" t="s">
        <v>478</v>
      </c>
      <c r="AA28" s="70" t="s">
        <v>589</v>
      </c>
      <c r="AB28" s="70" t="s">
        <v>750</v>
      </c>
      <c r="AC28" s="70" t="s">
        <v>478</v>
      </c>
      <c r="AL28" s="71"/>
      <c r="AO28" s="71"/>
    </row>
    <row r="29" spans="1:42" x14ac:dyDescent="0.75">
      <c r="A29" s="70">
        <v>3</v>
      </c>
      <c r="B29" s="9" t="s">
        <v>757</v>
      </c>
      <c r="C29" s="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 t="s">
        <v>758</v>
      </c>
      <c r="P29" s="70" t="s">
        <v>759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L29" s="71"/>
      <c r="AO29" s="71"/>
    </row>
    <row r="30" spans="1:42" x14ac:dyDescent="0.75">
      <c r="B30" s="71" t="s">
        <v>760</v>
      </c>
      <c r="C30" s="70" t="s">
        <v>761</v>
      </c>
      <c r="D30" s="70" t="s">
        <v>642</v>
      </c>
      <c r="E30" s="70">
        <v>8.5</v>
      </c>
      <c r="F30" s="70">
        <v>6.1</v>
      </c>
      <c r="G30" s="70" t="s">
        <v>541</v>
      </c>
      <c r="H30" s="70">
        <v>1.2</v>
      </c>
      <c r="I30" s="70">
        <v>1.2</v>
      </c>
      <c r="J30" s="70">
        <v>7</v>
      </c>
      <c r="K30" s="70">
        <v>2007</v>
      </c>
      <c r="L30" s="70" t="s">
        <v>360</v>
      </c>
      <c r="M30" s="70">
        <v>2</v>
      </c>
      <c r="N30" s="70" t="s">
        <v>473</v>
      </c>
      <c r="Q30" s="70"/>
      <c r="R30" s="70"/>
      <c r="S30" s="71" t="s">
        <v>753</v>
      </c>
      <c r="T30" s="71">
        <v>1000</v>
      </c>
      <c r="U30" s="70" t="s">
        <v>375</v>
      </c>
      <c r="V30" s="70" t="s">
        <v>365</v>
      </c>
      <c r="W30" s="70" t="s">
        <v>653</v>
      </c>
      <c r="X30" s="70" t="s">
        <v>745</v>
      </c>
      <c r="Y30" s="70" t="s">
        <v>409</v>
      </c>
      <c r="Z30" s="70" t="s">
        <v>478</v>
      </c>
      <c r="AA30" s="70" t="s">
        <v>545</v>
      </c>
      <c r="AB30" s="70" t="s">
        <v>545</v>
      </c>
      <c r="AC30" s="70" t="s">
        <v>478</v>
      </c>
      <c r="AL30" s="71"/>
      <c r="AO30" s="71"/>
    </row>
    <row r="31" spans="1:42" ht="32" x14ac:dyDescent="0.75">
      <c r="B31" s="71" t="s">
        <v>762</v>
      </c>
      <c r="C31" s="70" t="s">
        <v>761</v>
      </c>
      <c r="D31" s="70" t="s">
        <v>642</v>
      </c>
      <c r="E31" s="70">
        <v>12.8</v>
      </c>
      <c r="F31" s="70">
        <v>7.3</v>
      </c>
      <c r="G31" s="72" t="s">
        <v>506</v>
      </c>
      <c r="H31" s="70">
        <v>2.2000000000000002</v>
      </c>
      <c r="I31" s="70">
        <v>2.2000000000000002</v>
      </c>
      <c r="J31" s="70">
        <v>7</v>
      </c>
      <c r="K31" s="70" t="s">
        <v>731</v>
      </c>
      <c r="L31" s="70" t="s">
        <v>360</v>
      </c>
      <c r="M31" s="70">
        <v>2</v>
      </c>
      <c r="N31" s="70" t="s">
        <v>726</v>
      </c>
      <c r="O31" s="70"/>
      <c r="P31" s="70"/>
      <c r="Q31" s="70"/>
      <c r="R31" s="70"/>
      <c r="S31" s="71" t="s">
        <v>360</v>
      </c>
      <c r="T31" s="71" t="s">
        <v>763</v>
      </c>
      <c r="U31" s="70" t="s">
        <v>360</v>
      </c>
      <c r="V31" s="70" t="s">
        <v>365</v>
      </c>
      <c r="W31" s="70" t="s">
        <v>653</v>
      </c>
      <c r="X31" s="70" t="s">
        <v>745</v>
      </c>
      <c r="Y31" s="70" t="s">
        <v>409</v>
      </c>
      <c r="Z31" s="70" t="s">
        <v>478</v>
      </c>
      <c r="AA31" s="70" t="s">
        <v>545</v>
      </c>
      <c r="AB31" s="70" t="s">
        <v>478</v>
      </c>
      <c r="AC31" s="70" t="s">
        <v>478</v>
      </c>
      <c r="AL31" s="71"/>
      <c r="AO31" s="71"/>
    </row>
    <row r="32" spans="1:42" x14ac:dyDescent="0.75">
      <c r="B32" s="71" t="s">
        <v>764</v>
      </c>
      <c r="C32" s="70" t="s">
        <v>761</v>
      </c>
      <c r="D32" s="70" t="s">
        <v>756</v>
      </c>
      <c r="E32" s="70">
        <v>9.75</v>
      </c>
      <c r="F32" s="70">
        <v>6.1</v>
      </c>
      <c r="G32" s="70" t="s">
        <v>541</v>
      </c>
      <c r="H32" s="70">
        <v>1.5</v>
      </c>
      <c r="I32" s="70">
        <v>1.5</v>
      </c>
      <c r="J32" s="70">
        <v>6</v>
      </c>
      <c r="K32" s="70">
        <v>2006</v>
      </c>
      <c r="L32" s="70" t="s">
        <v>375</v>
      </c>
      <c r="M32" s="70">
        <v>2</v>
      </c>
      <c r="N32" s="70" t="s">
        <v>726</v>
      </c>
      <c r="O32" s="70"/>
      <c r="P32" s="70"/>
      <c r="Q32" s="70"/>
      <c r="R32" s="70"/>
      <c r="S32" s="71" t="s">
        <v>375</v>
      </c>
      <c r="T32" s="71">
        <v>2000</v>
      </c>
      <c r="U32" s="70" t="s">
        <v>375</v>
      </c>
      <c r="V32" s="70" t="s">
        <v>365</v>
      </c>
      <c r="W32" s="70" t="s">
        <v>653</v>
      </c>
      <c r="X32" s="70" t="s">
        <v>745</v>
      </c>
      <c r="Y32" s="70" t="s">
        <v>409</v>
      </c>
      <c r="Z32" s="70" t="s">
        <v>478</v>
      </c>
      <c r="AA32" s="70" t="s">
        <v>545</v>
      </c>
      <c r="AB32" s="70" t="s">
        <v>478</v>
      </c>
      <c r="AC32" s="70" t="s">
        <v>478</v>
      </c>
      <c r="AL32" s="71"/>
      <c r="AO32" s="71"/>
    </row>
    <row r="33" spans="1:41" x14ac:dyDescent="0.75">
      <c r="B33" s="71" t="s">
        <v>765</v>
      </c>
      <c r="C33" s="70" t="s">
        <v>761</v>
      </c>
      <c r="D33" s="70" t="s">
        <v>642</v>
      </c>
      <c r="E33" s="70">
        <v>8.5</v>
      </c>
      <c r="F33" s="70">
        <v>4.9000000000000004</v>
      </c>
      <c r="G33" s="70" t="s">
        <v>541</v>
      </c>
      <c r="H33" s="70">
        <v>1.5</v>
      </c>
      <c r="I33" s="70">
        <v>1.5</v>
      </c>
      <c r="J33" s="70">
        <v>9</v>
      </c>
      <c r="K33" s="70">
        <v>2007</v>
      </c>
      <c r="L33" s="70" t="s">
        <v>375</v>
      </c>
      <c r="M33" s="70">
        <v>1</v>
      </c>
      <c r="N33" s="70" t="s">
        <v>529</v>
      </c>
      <c r="O33" s="70"/>
      <c r="P33" s="70"/>
      <c r="Q33" s="70"/>
      <c r="R33" s="70"/>
      <c r="S33" s="71" t="s">
        <v>753</v>
      </c>
      <c r="T33" s="71">
        <v>1000</v>
      </c>
      <c r="U33" s="70" t="s">
        <v>753</v>
      </c>
      <c r="V33" s="70" t="s">
        <v>365</v>
      </c>
      <c r="W33" s="70" t="s">
        <v>478</v>
      </c>
      <c r="X33" s="70" t="s">
        <v>745</v>
      </c>
      <c r="Y33" s="70" t="s">
        <v>409</v>
      </c>
      <c r="Z33" s="70" t="s">
        <v>478</v>
      </c>
      <c r="AA33" s="70" t="s">
        <v>545</v>
      </c>
      <c r="AB33" s="70" t="s">
        <v>478</v>
      </c>
      <c r="AC33" s="70" t="s">
        <v>478</v>
      </c>
      <c r="AL33" s="71"/>
      <c r="AO33" s="71"/>
    </row>
    <row r="34" spans="1:41" x14ac:dyDescent="0.75">
      <c r="B34" s="71" t="s">
        <v>766</v>
      </c>
      <c r="C34" s="70" t="s">
        <v>761</v>
      </c>
      <c r="D34" s="70" t="s">
        <v>756</v>
      </c>
      <c r="E34" s="70">
        <v>8.5</v>
      </c>
      <c r="F34" s="70">
        <v>3.65</v>
      </c>
      <c r="G34" s="70" t="s">
        <v>541</v>
      </c>
      <c r="H34" s="70">
        <v>1.2</v>
      </c>
      <c r="I34" s="70">
        <v>1.2</v>
      </c>
      <c r="J34" s="70">
        <v>23</v>
      </c>
      <c r="K34" s="70">
        <v>2004</v>
      </c>
      <c r="L34" s="70" t="s">
        <v>753</v>
      </c>
      <c r="M34" s="70">
        <v>1</v>
      </c>
      <c r="N34" s="70" t="s">
        <v>529</v>
      </c>
      <c r="O34" s="70"/>
      <c r="P34" s="70"/>
      <c r="Q34" s="70"/>
      <c r="R34" s="70"/>
      <c r="S34" s="71" t="s">
        <v>753</v>
      </c>
      <c r="T34" s="71" t="s">
        <v>478</v>
      </c>
      <c r="U34" s="70" t="s">
        <v>478</v>
      </c>
      <c r="V34" s="70" t="s">
        <v>365</v>
      </c>
      <c r="W34" s="70" t="s">
        <v>478</v>
      </c>
      <c r="X34" s="70" t="s">
        <v>745</v>
      </c>
      <c r="Y34" s="70" t="s">
        <v>409</v>
      </c>
      <c r="Z34" s="70" t="s">
        <v>478</v>
      </c>
      <c r="AA34" s="70" t="s">
        <v>545</v>
      </c>
      <c r="AB34" s="70" t="s">
        <v>478</v>
      </c>
      <c r="AC34" s="70" t="s">
        <v>478</v>
      </c>
      <c r="AL34" s="71"/>
      <c r="AO34" s="71"/>
    </row>
    <row r="35" spans="1:41" ht="32" x14ac:dyDescent="0.75">
      <c r="A35" s="70">
        <v>4</v>
      </c>
      <c r="B35" s="75" t="s">
        <v>767</v>
      </c>
      <c r="C35" s="70" t="s">
        <v>768</v>
      </c>
      <c r="D35" s="72" t="s">
        <v>756</v>
      </c>
      <c r="E35" s="70">
        <v>7.3</v>
      </c>
      <c r="F35" s="70">
        <v>3.65</v>
      </c>
      <c r="G35" s="70" t="s">
        <v>541</v>
      </c>
      <c r="H35" s="70">
        <v>1.5</v>
      </c>
      <c r="I35" s="70">
        <v>1.5</v>
      </c>
      <c r="J35" s="70">
        <v>25.2</v>
      </c>
      <c r="K35" s="70">
        <v>1994</v>
      </c>
      <c r="L35" s="70" t="s">
        <v>753</v>
      </c>
      <c r="M35" s="70">
        <v>1</v>
      </c>
      <c r="N35" s="70" t="s">
        <v>529</v>
      </c>
      <c r="O35" s="70" t="s">
        <v>769</v>
      </c>
      <c r="P35" s="70" t="s">
        <v>770</v>
      </c>
      <c r="Q35" s="70"/>
      <c r="R35" s="70"/>
      <c r="S35" s="70" t="s">
        <v>753</v>
      </c>
      <c r="T35" s="70">
        <v>2000</v>
      </c>
      <c r="U35" s="70" t="s">
        <v>375</v>
      </c>
      <c r="V35" s="70" t="s">
        <v>365</v>
      </c>
      <c r="W35" s="70" t="s">
        <v>478</v>
      </c>
      <c r="X35" s="70" t="s">
        <v>745</v>
      </c>
      <c r="Y35" s="70" t="s">
        <v>409</v>
      </c>
      <c r="Z35" s="70" t="s">
        <v>478</v>
      </c>
      <c r="AA35" s="70" t="s">
        <v>545</v>
      </c>
      <c r="AB35" s="70" t="s">
        <v>478</v>
      </c>
      <c r="AC35" s="70" t="s">
        <v>478</v>
      </c>
      <c r="AL35" s="71"/>
      <c r="AO35" s="71"/>
    </row>
    <row r="36" spans="1:41" x14ac:dyDescent="0.75">
      <c r="A36" s="70"/>
      <c r="B36" s="75"/>
      <c r="C36" s="70"/>
      <c r="D36" s="7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L36" s="71"/>
      <c r="AO36" s="71"/>
    </row>
    <row r="37" spans="1:41" x14ac:dyDescent="0.75">
      <c r="A37" s="10" t="s">
        <v>771</v>
      </c>
      <c r="B37" s="10"/>
      <c r="C37" s="1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L37" s="71"/>
      <c r="AO37" s="71"/>
    </row>
    <row r="38" spans="1:41" ht="48" x14ac:dyDescent="0.75">
      <c r="A38" s="70">
        <v>1</v>
      </c>
      <c r="B38" s="75" t="s">
        <v>772</v>
      </c>
      <c r="C38" s="72" t="s">
        <v>773</v>
      </c>
      <c r="D38" s="70" t="s">
        <v>774</v>
      </c>
      <c r="E38" s="70">
        <v>10.1</v>
      </c>
      <c r="F38" s="70">
        <v>6.1</v>
      </c>
      <c r="G38" s="72" t="s">
        <v>506</v>
      </c>
      <c r="H38" s="70">
        <v>1.5</v>
      </c>
      <c r="I38" s="70">
        <v>1.5</v>
      </c>
      <c r="J38" s="70">
        <v>33.796999999999997</v>
      </c>
      <c r="K38" s="70">
        <v>2018</v>
      </c>
      <c r="L38" s="70" t="s">
        <v>360</v>
      </c>
      <c r="M38" s="70">
        <v>2</v>
      </c>
      <c r="N38" s="70" t="s">
        <v>473</v>
      </c>
      <c r="O38" s="70" t="s">
        <v>775</v>
      </c>
      <c r="P38" s="70" t="s">
        <v>776</v>
      </c>
      <c r="Q38" s="70"/>
      <c r="R38" s="70"/>
      <c r="S38" s="70" t="s">
        <v>360</v>
      </c>
      <c r="T38" s="70">
        <v>20000</v>
      </c>
      <c r="U38" s="70" t="s">
        <v>360</v>
      </c>
      <c r="V38" s="70" t="s">
        <v>365</v>
      </c>
      <c r="W38" s="70" t="s">
        <v>653</v>
      </c>
      <c r="X38" s="70" t="s">
        <v>777</v>
      </c>
      <c r="Y38" s="70" t="s">
        <v>409</v>
      </c>
      <c r="Z38" s="70" t="s">
        <v>478</v>
      </c>
      <c r="AA38" s="70" t="s">
        <v>478</v>
      </c>
      <c r="AB38" s="70" t="s">
        <v>478</v>
      </c>
      <c r="AC38" s="72" t="s">
        <v>734</v>
      </c>
      <c r="AL38" s="71"/>
      <c r="AO38" s="71"/>
    </row>
    <row r="39" spans="1:41" ht="48" x14ac:dyDescent="0.75">
      <c r="A39" s="70">
        <v>2</v>
      </c>
      <c r="B39" s="75" t="s">
        <v>778</v>
      </c>
      <c r="C39" s="70" t="s">
        <v>755</v>
      </c>
      <c r="D39" s="70" t="s">
        <v>774</v>
      </c>
      <c r="E39" s="70">
        <v>9.1</v>
      </c>
      <c r="F39" s="70">
        <v>6.1</v>
      </c>
      <c r="G39" s="72" t="s">
        <v>506</v>
      </c>
      <c r="H39" s="70">
        <v>1.5</v>
      </c>
      <c r="I39" s="70">
        <v>1.5</v>
      </c>
      <c r="J39" s="70">
        <v>17</v>
      </c>
      <c r="K39" s="70">
        <v>2018</v>
      </c>
      <c r="L39" s="70" t="s">
        <v>360</v>
      </c>
      <c r="M39" s="70">
        <v>2</v>
      </c>
      <c r="N39" s="70" t="s">
        <v>473</v>
      </c>
      <c r="O39" s="70" t="s">
        <v>775</v>
      </c>
      <c r="P39" s="70" t="s">
        <v>779</v>
      </c>
      <c r="Q39" s="70"/>
      <c r="R39" s="70"/>
      <c r="S39" s="70" t="s">
        <v>360</v>
      </c>
      <c r="T39" s="70">
        <v>15000</v>
      </c>
      <c r="U39" s="70" t="s">
        <v>360</v>
      </c>
      <c r="V39" s="70" t="s">
        <v>365</v>
      </c>
      <c r="W39" s="70" t="s">
        <v>653</v>
      </c>
      <c r="X39" s="70" t="s">
        <v>777</v>
      </c>
      <c r="Y39" s="70" t="s">
        <v>409</v>
      </c>
      <c r="Z39" s="70" t="s">
        <v>478</v>
      </c>
      <c r="AA39" s="70" t="s">
        <v>478</v>
      </c>
      <c r="AB39" s="70" t="s">
        <v>478</v>
      </c>
      <c r="AC39" s="72" t="s">
        <v>734</v>
      </c>
      <c r="AL39" s="71"/>
      <c r="AO39" s="71"/>
    </row>
    <row r="40" spans="1:41" ht="80" x14ac:dyDescent="0.75">
      <c r="A40" s="70">
        <v>3</v>
      </c>
      <c r="B40" s="75" t="s">
        <v>780</v>
      </c>
      <c r="C40" s="70" t="s">
        <v>755</v>
      </c>
      <c r="D40" s="70" t="s">
        <v>774</v>
      </c>
      <c r="E40" s="70">
        <v>9.1</v>
      </c>
      <c r="F40" s="70">
        <v>6.1</v>
      </c>
      <c r="G40" s="72" t="s">
        <v>781</v>
      </c>
      <c r="H40" s="70">
        <v>1.5</v>
      </c>
      <c r="I40" s="70">
        <v>1.5</v>
      </c>
      <c r="J40" s="70">
        <v>25</v>
      </c>
      <c r="K40" s="72" t="s">
        <v>731</v>
      </c>
      <c r="L40" s="70" t="s">
        <v>372</v>
      </c>
      <c r="M40" s="70">
        <v>2</v>
      </c>
      <c r="N40" s="70" t="s">
        <v>473</v>
      </c>
      <c r="O40" s="70" t="s">
        <v>769</v>
      </c>
      <c r="P40" s="70" t="s">
        <v>782</v>
      </c>
      <c r="Q40" s="70"/>
      <c r="R40" s="70"/>
      <c r="S40" s="70" t="s">
        <v>375</v>
      </c>
      <c r="T40" s="70">
        <v>5000</v>
      </c>
      <c r="U40" s="70" t="s">
        <v>360</v>
      </c>
      <c r="V40" s="70" t="s">
        <v>365</v>
      </c>
      <c r="W40" s="70" t="s">
        <v>653</v>
      </c>
      <c r="X40" s="70" t="s">
        <v>777</v>
      </c>
      <c r="Y40" s="70" t="s">
        <v>409</v>
      </c>
      <c r="Z40" s="70" t="s">
        <v>478</v>
      </c>
      <c r="AA40" s="70" t="s">
        <v>478</v>
      </c>
      <c r="AB40" s="70" t="s">
        <v>478</v>
      </c>
      <c r="AC40" s="70" t="s">
        <v>478</v>
      </c>
      <c r="AL40" s="71"/>
      <c r="AO40" s="71"/>
    </row>
  </sheetData>
  <mergeCells count="11">
    <mergeCell ref="Q2:R2"/>
    <mergeCell ref="B13:C13"/>
    <mergeCell ref="B16:C16"/>
    <mergeCell ref="B24:C24"/>
    <mergeCell ref="A1:AC1"/>
    <mergeCell ref="A37:C37"/>
    <mergeCell ref="A23:C23"/>
    <mergeCell ref="A12:C12"/>
    <mergeCell ref="A9:C9"/>
    <mergeCell ref="A5:C5"/>
    <mergeCell ref="B29:C29"/>
  </mergeCells>
  <pageMargins left="1.1811023622047245" right="0.31496062992125984" top="0.74803149606299213" bottom="0.55118110236220474" header="0.31496062992125984" footer="0.31496062992125984"/>
  <pageSetup paperSize="5" scale="58" orientation="landscape" r:id="rId1"/>
  <rowBreaks count="2" manualBreakCount="2">
    <brk id="15" max="28" man="1"/>
    <brk id="28" max="2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E9A0-4E63-4C43-AC2A-E526D5348FF9}">
  <dimension ref="A1:AP94"/>
  <sheetViews>
    <sheetView topLeftCell="A37" zoomScale="98" zoomScaleNormal="98" zoomScaleSheetLayoutView="20" workbookViewId="0">
      <selection activeCell="D2" sqref="D2"/>
    </sheetView>
  </sheetViews>
  <sheetFormatPr defaultRowHeight="14.75" x14ac:dyDescent="0.75"/>
  <cols>
    <col min="1" max="1" width="5.1328125" style="124" bestFit="1" customWidth="1"/>
    <col min="2" max="2" width="20.86328125" style="124" customWidth="1"/>
    <col min="3" max="3" width="5.7265625" style="124" customWidth="1"/>
    <col min="4" max="4" width="7.1328125" style="124" customWidth="1"/>
    <col min="5" max="5" width="5.54296875" style="124" customWidth="1"/>
    <col min="6" max="6" width="9.26953125" style="124" customWidth="1"/>
    <col min="7" max="7" width="10.1328125" style="124" customWidth="1"/>
    <col min="8" max="8" width="5.1328125" style="124" customWidth="1"/>
    <col min="9" max="9" width="5" style="124" customWidth="1"/>
    <col min="10" max="10" width="5.40625" style="124" customWidth="1"/>
    <col min="11" max="11" width="7.7265625" style="124" bestFit="1" customWidth="1"/>
    <col min="12" max="12" width="7.1328125" style="124" customWidth="1"/>
    <col min="13" max="13" width="6.1328125" style="124" bestFit="1" customWidth="1"/>
    <col min="14" max="14" width="7" style="124" customWidth="1"/>
    <col min="15" max="15" width="8.40625" style="124" customWidth="1"/>
    <col min="16" max="16" width="10" style="124" customWidth="1"/>
    <col min="17" max="17" width="8.54296875" style="124" bestFit="1" customWidth="1"/>
    <col min="18" max="18" width="9.1328125" style="124" customWidth="1"/>
    <col min="19" max="19" width="5.86328125" style="124" customWidth="1"/>
    <col min="20" max="20" width="5.7265625" style="124" customWidth="1"/>
    <col min="21" max="21" width="5.40625" style="124" customWidth="1"/>
    <col min="22" max="23" width="5" style="124" customWidth="1"/>
    <col min="24" max="24" width="7.26953125" style="112" customWidth="1"/>
    <col min="25" max="25" width="7" style="124" customWidth="1"/>
    <col min="26" max="26" width="8.86328125" style="124" customWidth="1"/>
    <col min="27" max="27" width="5.54296875" style="124" customWidth="1"/>
    <col min="28" max="28" width="11" style="124" bestFit="1" customWidth="1"/>
    <col min="29" max="29" width="5.1328125" style="124" customWidth="1"/>
    <col min="30" max="16384" width="8.7265625" style="124"/>
  </cols>
  <sheetData>
    <row r="1" spans="1:41" ht="14.75" customHeight="1" x14ac:dyDescent="0.75">
      <c r="A1" s="5" t="s">
        <v>783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77"/>
      <c r="AE1" s="77"/>
      <c r="AF1" s="77"/>
      <c r="AG1" s="77"/>
      <c r="AH1" s="77"/>
      <c r="AI1" s="77"/>
      <c r="AJ1" s="78"/>
      <c r="AK1" s="78"/>
      <c r="AL1" s="78"/>
      <c r="AM1" s="78"/>
      <c r="AN1" s="78"/>
      <c r="AO1" s="78"/>
    </row>
    <row r="2" spans="1:41" s="79" customFormat="1" ht="128" x14ac:dyDescent="0.75">
      <c r="A2" s="80" t="s">
        <v>784</v>
      </c>
      <c r="B2" s="80" t="s">
        <v>440</v>
      </c>
      <c r="C2" s="81" t="s">
        <v>289</v>
      </c>
      <c r="D2" s="81" t="s">
        <v>785</v>
      </c>
      <c r="E2" s="80" t="s">
        <v>786</v>
      </c>
      <c r="F2" s="82" t="s">
        <v>787</v>
      </c>
      <c r="G2" s="81" t="s">
        <v>293</v>
      </c>
      <c r="H2" s="81" t="s">
        <v>444</v>
      </c>
      <c r="I2" s="81" t="s">
        <v>788</v>
      </c>
      <c r="J2" s="81" t="s">
        <v>789</v>
      </c>
      <c r="K2" s="81" t="s">
        <v>790</v>
      </c>
      <c r="L2" s="81" t="s">
        <v>448</v>
      </c>
      <c r="M2" s="81" t="s">
        <v>299</v>
      </c>
      <c r="N2" s="81" t="s">
        <v>449</v>
      </c>
      <c r="O2" s="81" t="s">
        <v>791</v>
      </c>
      <c r="P2" s="81" t="s">
        <v>451</v>
      </c>
      <c r="Q2" s="2" t="s">
        <v>303</v>
      </c>
      <c r="R2" s="2"/>
      <c r="S2" s="81" t="s">
        <v>792</v>
      </c>
      <c r="T2" s="81" t="s">
        <v>793</v>
      </c>
      <c r="U2" s="81" t="s">
        <v>794</v>
      </c>
      <c r="V2" s="81" t="s">
        <v>455</v>
      </c>
      <c r="W2" s="81" t="s">
        <v>308</v>
      </c>
      <c r="X2" s="81" t="s">
        <v>795</v>
      </c>
      <c r="Y2" s="81" t="s">
        <v>796</v>
      </c>
      <c r="Z2" s="81" t="s">
        <v>458</v>
      </c>
      <c r="AA2" s="81" t="s">
        <v>459</v>
      </c>
      <c r="AB2" s="81" t="s">
        <v>797</v>
      </c>
      <c r="AC2" s="81" t="s">
        <v>798</v>
      </c>
      <c r="AD2" s="83"/>
      <c r="AE2" s="83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s="79" customFormat="1" ht="32" x14ac:dyDescent="0.75">
      <c r="A3" s="85"/>
      <c r="B3" s="85"/>
      <c r="C3" s="86"/>
      <c r="D3" s="86"/>
      <c r="E3" s="85"/>
      <c r="F3" s="87"/>
      <c r="G3" s="86"/>
      <c r="H3" s="86"/>
      <c r="I3" s="86"/>
      <c r="J3" s="86"/>
      <c r="K3" s="86"/>
      <c r="L3" s="86"/>
      <c r="M3" s="86"/>
      <c r="N3" s="86"/>
      <c r="O3" s="86"/>
      <c r="P3" s="86"/>
      <c r="Q3" s="88" t="s">
        <v>799</v>
      </c>
      <c r="R3" s="88" t="s">
        <v>800</v>
      </c>
      <c r="S3" s="86"/>
      <c r="T3" s="86"/>
      <c r="U3" s="86"/>
      <c r="V3" s="86"/>
      <c r="W3" s="86"/>
      <c r="X3" s="89"/>
      <c r="Y3" s="86"/>
      <c r="Z3" s="86"/>
      <c r="AA3" s="86"/>
      <c r="AB3" s="86"/>
      <c r="AC3" s="86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s="79" customFormat="1" ht="16" x14ac:dyDescent="0.75">
      <c r="A4" s="85">
        <v>1</v>
      </c>
      <c r="B4" s="85">
        <v>2</v>
      </c>
      <c r="C4" s="86">
        <v>3</v>
      </c>
      <c r="D4" s="86">
        <v>4</v>
      </c>
      <c r="E4" s="85">
        <v>5</v>
      </c>
      <c r="F4" s="87">
        <v>6</v>
      </c>
      <c r="G4" s="86">
        <v>7</v>
      </c>
      <c r="H4" s="86">
        <v>8</v>
      </c>
      <c r="I4" s="86">
        <v>9</v>
      </c>
      <c r="J4" s="86">
        <v>10</v>
      </c>
      <c r="K4" s="86">
        <v>11</v>
      </c>
      <c r="L4" s="86">
        <v>12</v>
      </c>
      <c r="M4" s="86">
        <v>13</v>
      </c>
      <c r="N4" s="86">
        <v>14</v>
      </c>
      <c r="O4" s="86">
        <v>15</v>
      </c>
      <c r="P4" s="86">
        <v>16</v>
      </c>
      <c r="Q4" s="86">
        <v>17</v>
      </c>
      <c r="R4" s="86">
        <v>18</v>
      </c>
      <c r="S4" s="86">
        <v>20</v>
      </c>
      <c r="T4" s="86">
        <v>21</v>
      </c>
      <c r="U4" s="86">
        <v>22</v>
      </c>
      <c r="V4" s="86">
        <v>23</v>
      </c>
      <c r="W4" s="86">
        <v>24</v>
      </c>
      <c r="X4" s="89">
        <v>25</v>
      </c>
      <c r="Y4" s="86">
        <v>26</v>
      </c>
      <c r="Z4" s="86">
        <v>27</v>
      </c>
      <c r="AA4" s="86">
        <v>28</v>
      </c>
      <c r="AB4" s="86">
        <v>29</v>
      </c>
      <c r="AC4" s="86">
        <v>30</v>
      </c>
      <c r="AD4" s="83"/>
      <c r="AE4" s="83"/>
      <c r="AF4" s="84" t="s">
        <v>801</v>
      </c>
      <c r="AG4" s="84"/>
      <c r="AH4" s="84"/>
      <c r="AI4" s="84"/>
      <c r="AJ4" s="84"/>
      <c r="AK4" s="84"/>
      <c r="AL4" s="84"/>
      <c r="AM4" s="84"/>
      <c r="AN4" s="84"/>
      <c r="AO4" s="84"/>
    </row>
    <row r="5" spans="1:41" s="90" customFormat="1" ht="80" x14ac:dyDescent="0.75">
      <c r="A5" s="76">
        <v>1</v>
      </c>
      <c r="B5" s="89" t="s">
        <v>802</v>
      </c>
      <c r="C5" s="7" t="s">
        <v>803</v>
      </c>
      <c r="D5" s="40" t="s">
        <v>467</v>
      </c>
      <c r="E5" s="89" t="s">
        <v>804</v>
      </c>
      <c r="F5" s="89" t="s">
        <v>805</v>
      </c>
      <c r="G5" s="41" t="s">
        <v>806</v>
      </c>
      <c r="H5" s="89" t="s">
        <v>807</v>
      </c>
      <c r="I5" s="89" t="s">
        <v>807</v>
      </c>
      <c r="J5" s="89">
        <v>29</v>
      </c>
      <c r="K5" s="89" t="s">
        <v>808</v>
      </c>
      <c r="L5" s="76" t="s">
        <v>809</v>
      </c>
      <c r="M5" s="40" t="s">
        <v>810</v>
      </c>
      <c r="N5" s="40" t="s">
        <v>349</v>
      </c>
      <c r="O5" s="41" t="s">
        <v>811</v>
      </c>
      <c r="P5" s="89" t="s">
        <v>481</v>
      </c>
      <c r="Q5" s="91" t="s">
        <v>812</v>
      </c>
      <c r="R5" s="41" t="s">
        <v>813</v>
      </c>
      <c r="S5" s="40" t="s">
        <v>814</v>
      </c>
      <c r="T5" s="89">
        <v>20000</v>
      </c>
      <c r="U5" s="40" t="s">
        <v>814</v>
      </c>
      <c r="V5" s="40" t="s">
        <v>35</v>
      </c>
      <c r="W5" s="40" t="s">
        <v>35</v>
      </c>
      <c r="X5" s="89" t="s">
        <v>815</v>
      </c>
      <c r="Y5" s="40" t="s">
        <v>425</v>
      </c>
      <c r="Z5" s="89" t="s">
        <v>816</v>
      </c>
      <c r="AA5" s="89" t="s">
        <v>808</v>
      </c>
      <c r="AB5" s="41" t="s">
        <v>817</v>
      </c>
      <c r="AC5" s="40" t="s">
        <v>56</v>
      </c>
      <c r="AD5" s="92"/>
      <c r="AE5" s="92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64" x14ac:dyDescent="0.75">
      <c r="A6" s="94">
        <v>2</v>
      </c>
      <c r="B6" s="94" t="s">
        <v>818</v>
      </c>
      <c r="C6" s="7"/>
      <c r="D6" s="40" t="s">
        <v>467</v>
      </c>
      <c r="E6" s="40" t="s">
        <v>819</v>
      </c>
      <c r="F6" s="40">
        <v>14.6</v>
      </c>
      <c r="G6" s="40" t="s">
        <v>820</v>
      </c>
      <c r="H6" s="40" t="s">
        <v>821</v>
      </c>
      <c r="I6" s="40" t="s">
        <v>821</v>
      </c>
      <c r="J6" s="40">
        <v>26</v>
      </c>
      <c r="K6" s="40">
        <v>2016</v>
      </c>
      <c r="L6" s="40" t="s">
        <v>822</v>
      </c>
      <c r="M6" s="40" t="s">
        <v>823</v>
      </c>
      <c r="N6" s="40" t="s">
        <v>349</v>
      </c>
      <c r="O6" s="41" t="s">
        <v>811</v>
      </c>
      <c r="P6" s="89" t="s">
        <v>481</v>
      </c>
      <c r="Q6" s="41" t="s">
        <v>824</v>
      </c>
      <c r="R6" s="41" t="s">
        <v>813</v>
      </c>
      <c r="S6" s="40" t="s">
        <v>814</v>
      </c>
      <c r="T6" s="40">
        <v>20000</v>
      </c>
      <c r="U6" s="40" t="s">
        <v>825</v>
      </c>
      <c r="V6" s="40" t="s">
        <v>35</v>
      </c>
      <c r="W6" s="40" t="s">
        <v>35</v>
      </c>
      <c r="X6" s="41" t="s">
        <v>826</v>
      </c>
      <c r="Y6" s="40" t="s">
        <v>425</v>
      </c>
      <c r="Z6" s="41" t="s">
        <v>480</v>
      </c>
      <c r="AA6" s="40" t="s">
        <v>822</v>
      </c>
      <c r="AB6" s="41" t="s">
        <v>817</v>
      </c>
      <c r="AC6" s="40" t="s">
        <v>56</v>
      </c>
      <c r="AD6" s="95"/>
      <c r="AE6" s="95"/>
      <c r="AF6" s="96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48" x14ac:dyDescent="0.75">
      <c r="A7" s="6">
        <v>3</v>
      </c>
      <c r="B7" s="6" t="s">
        <v>827</v>
      </c>
      <c r="C7" s="7"/>
      <c r="D7" s="97" t="s">
        <v>467</v>
      </c>
      <c r="E7" s="98" t="s">
        <v>828</v>
      </c>
      <c r="F7" s="99">
        <v>7.31</v>
      </c>
      <c r="G7" s="97" t="s">
        <v>829</v>
      </c>
      <c r="H7" s="97" t="s">
        <v>830</v>
      </c>
      <c r="I7" s="97" t="s">
        <v>830</v>
      </c>
      <c r="J7" s="97" t="s">
        <v>831</v>
      </c>
      <c r="K7" s="97" t="s">
        <v>481</v>
      </c>
      <c r="L7" s="97" t="s">
        <v>832</v>
      </c>
      <c r="M7" s="97" t="s">
        <v>823</v>
      </c>
      <c r="N7" s="97" t="s">
        <v>349</v>
      </c>
      <c r="O7" s="97" t="s">
        <v>811</v>
      </c>
      <c r="P7" s="89" t="s">
        <v>481</v>
      </c>
      <c r="Q7" s="6"/>
      <c r="R7" s="6" t="s">
        <v>833</v>
      </c>
      <c r="S7" s="97" t="s">
        <v>360</v>
      </c>
      <c r="T7" s="6" t="s">
        <v>834</v>
      </c>
      <c r="U7" s="97" t="s">
        <v>835</v>
      </c>
      <c r="V7" s="97" t="s">
        <v>365</v>
      </c>
      <c r="W7" s="97" t="s">
        <v>35</v>
      </c>
      <c r="X7" s="97" t="s">
        <v>836</v>
      </c>
      <c r="Y7" s="97" t="s">
        <v>425</v>
      </c>
      <c r="Z7" s="97" t="s">
        <v>837</v>
      </c>
      <c r="AA7" s="100">
        <v>2018</v>
      </c>
      <c r="AB7" s="97" t="s">
        <v>817</v>
      </c>
      <c r="AC7" s="97" t="s">
        <v>56</v>
      </c>
      <c r="AD7" s="95"/>
      <c r="AE7" s="95"/>
      <c r="AF7" s="96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48" x14ac:dyDescent="0.75">
      <c r="A8" s="6"/>
      <c r="B8" s="6"/>
      <c r="C8" s="7"/>
      <c r="D8" s="97" t="s">
        <v>467</v>
      </c>
      <c r="E8" s="98" t="s">
        <v>838</v>
      </c>
      <c r="F8" s="99">
        <v>9.14</v>
      </c>
      <c r="G8" s="97" t="s">
        <v>820</v>
      </c>
      <c r="H8" s="97" t="s">
        <v>830</v>
      </c>
      <c r="I8" s="97" t="s">
        <v>830</v>
      </c>
      <c r="J8" s="97" t="s">
        <v>839</v>
      </c>
      <c r="K8" s="97" t="s">
        <v>481</v>
      </c>
      <c r="L8" s="97" t="s">
        <v>832</v>
      </c>
      <c r="M8" s="97" t="s">
        <v>840</v>
      </c>
      <c r="N8" s="97" t="s">
        <v>349</v>
      </c>
      <c r="O8" s="97" t="s">
        <v>811</v>
      </c>
      <c r="P8" s="89" t="s">
        <v>481</v>
      </c>
      <c r="Q8" s="6"/>
      <c r="R8" s="6"/>
      <c r="S8" s="97" t="s">
        <v>360</v>
      </c>
      <c r="T8" s="6"/>
      <c r="U8" s="97" t="s">
        <v>835</v>
      </c>
      <c r="V8" s="97" t="s">
        <v>365</v>
      </c>
      <c r="W8" s="97" t="s">
        <v>35</v>
      </c>
      <c r="X8" s="97" t="s">
        <v>836</v>
      </c>
      <c r="Y8" s="97" t="s">
        <v>409</v>
      </c>
      <c r="Z8" s="97" t="s">
        <v>481</v>
      </c>
      <c r="AA8" s="100">
        <v>2018</v>
      </c>
      <c r="AB8" s="97" t="s">
        <v>817</v>
      </c>
      <c r="AC8" s="97" t="s">
        <v>56</v>
      </c>
      <c r="AD8" s="95"/>
      <c r="AE8" s="95"/>
      <c r="AF8" s="96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48" x14ac:dyDescent="0.75">
      <c r="A9" s="6"/>
      <c r="B9" s="6"/>
      <c r="C9" s="7"/>
      <c r="D9" s="97" t="s">
        <v>467</v>
      </c>
      <c r="E9" s="98" t="s">
        <v>841</v>
      </c>
      <c r="F9" s="99">
        <v>9.14</v>
      </c>
      <c r="G9" s="97" t="s">
        <v>820</v>
      </c>
      <c r="H9" s="97" t="s">
        <v>830</v>
      </c>
      <c r="I9" s="97" t="s">
        <v>830</v>
      </c>
      <c r="J9" s="97" t="s">
        <v>842</v>
      </c>
      <c r="K9" s="97" t="s">
        <v>481</v>
      </c>
      <c r="L9" s="97" t="s">
        <v>832</v>
      </c>
      <c r="M9" s="97" t="s">
        <v>840</v>
      </c>
      <c r="N9" s="97" t="s">
        <v>349</v>
      </c>
      <c r="O9" s="97" t="s">
        <v>811</v>
      </c>
      <c r="P9" s="89" t="s">
        <v>481</v>
      </c>
      <c r="Q9" s="6"/>
      <c r="R9" s="6"/>
      <c r="S9" s="97" t="s">
        <v>360</v>
      </c>
      <c r="T9" s="6"/>
      <c r="U9" s="97" t="s">
        <v>835</v>
      </c>
      <c r="V9" s="97" t="s">
        <v>35</v>
      </c>
      <c r="W9" s="97" t="s">
        <v>35</v>
      </c>
      <c r="X9" s="97" t="s">
        <v>836</v>
      </c>
      <c r="Y9" s="97" t="s">
        <v>409</v>
      </c>
      <c r="Z9" s="97" t="s">
        <v>481</v>
      </c>
      <c r="AA9" s="100">
        <v>2018</v>
      </c>
      <c r="AB9" s="97" t="s">
        <v>817</v>
      </c>
      <c r="AC9" s="97" t="s">
        <v>56</v>
      </c>
      <c r="AD9" s="95"/>
      <c r="AE9" s="95"/>
      <c r="AF9" s="96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48" x14ac:dyDescent="0.75">
      <c r="A10" s="6"/>
      <c r="B10" s="6"/>
      <c r="C10" s="7"/>
      <c r="D10" s="97" t="s">
        <v>467</v>
      </c>
      <c r="E10" s="98" t="s">
        <v>841</v>
      </c>
      <c r="F10" s="99">
        <v>7.31</v>
      </c>
      <c r="G10" s="97" t="s">
        <v>820</v>
      </c>
      <c r="H10" s="97" t="s">
        <v>830</v>
      </c>
      <c r="I10" s="97" t="s">
        <v>830</v>
      </c>
      <c r="J10" s="97" t="s">
        <v>843</v>
      </c>
      <c r="K10" s="97" t="s">
        <v>481</v>
      </c>
      <c r="L10" s="97" t="s">
        <v>832</v>
      </c>
      <c r="M10" s="97" t="s">
        <v>823</v>
      </c>
      <c r="N10" s="97" t="s">
        <v>349</v>
      </c>
      <c r="O10" s="97" t="s">
        <v>811</v>
      </c>
      <c r="P10" s="89" t="s">
        <v>481</v>
      </c>
      <c r="Q10" s="6"/>
      <c r="R10" s="6"/>
      <c r="S10" s="97" t="s">
        <v>360</v>
      </c>
      <c r="T10" s="6"/>
      <c r="U10" s="97" t="s">
        <v>835</v>
      </c>
      <c r="V10" s="97" t="s">
        <v>365</v>
      </c>
      <c r="W10" s="97" t="s">
        <v>35</v>
      </c>
      <c r="X10" s="97" t="s">
        <v>836</v>
      </c>
      <c r="Y10" s="97" t="s">
        <v>425</v>
      </c>
      <c r="Z10" s="97" t="s">
        <v>837</v>
      </c>
      <c r="AA10" s="100">
        <v>2018</v>
      </c>
      <c r="AB10" s="97" t="s">
        <v>817</v>
      </c>
      <c r="AC10" s="97" t="s">
        <v>56</v>
      </c>
      <c r="AD10" s="95"/>
      <c r="AE10" s="95"/>
      <c r="AF10" s="96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ht="48" x14ac:dyDescent="0.75">
      <c r="A11" s="6"/>
      <c r="B11" s="6"/>
      <c r="C11" s="7"/>
      <c r="D11" s="97" t="s">
        <v>467</v>
      </c>
      <c r="E11" s="98" t="s">
        <v>841</v>
      </c>
      <c r="F11" s="99">
        <v>9.14</v>
      </c>
      <c r="G11" s="97" t="s">
        <v>820</v>
      </c>
      <c r="H11" s="97" t="s">
        <v>830</v>
      </c>
      <c r="I11" s="97" t="s">
        <v>830</v>
      </c>
      <c r="J11" s="97" t="s">
        <v>844</v>
      </c>
      <c r="K11" s="97" t="s">
        <v>481</v>
      </c>
      <c r="L11" s="97" t="s">
        <v>832</v>
      </c>
      <c r="M11" s="97" t="s">
        <v>840</v>
      </c>
      <c r="N11" s="97" t="s">
        <v>349</v>
      </c>
      <c r="O11" s="97" t="s">
        <v>811</v>
      </c>
      <c r="P11" s="89" t="s">
        <v>481</v>
      </c>
      <c r="Q11" s="6"/>
      <c r="R11" s="6"/>
      <c r="S11" s="97" t="s">
        <v>360</v>
      </c>
      <c r="T11" s="6"/>
      <c r="U11" s="97" t="s">
        <v>835</v>
      </c>
      <c r="V11" s="97" t="s">
        <v>35</v>
      </c>
      <c r="W11" s="97" t="s">
        <v>35</v>
      </c>
      <c r="X11" s="97" t="s">
        <v>836</v>
      </c>
      <c r="Y11" s="97" t="s">
        <v>409</v>
      </c>
      <c r="Z11" s="97" t="s">
        <v>481</v>
      </c>
      <c r="AA11" s="100">
        <v>2018</v>
      </c>
      <c r="AB11" s="97" t="s">
        <v>817</v>
      </c>
      <c r="AC11" s="97" t="s">
        <v>56</v>
      </c>
      <c r="AD11" s="95"/>
      <c r="AE11" s="95"/>
      <c r="AF11" s="96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ht="48" x14ac:dyDescent="0.75">
      <c r="A12" s="6"/>
      <c r="B12" s="6"/>
      <c r="C12" s="7"/>
      <c r="D12" s="97" t="s">
        <v>467</v>
      </c>
      <c r="E12" s="98" t="s">
        <v>841</v>
      </c>
      <c r="F12" s="99">
        <v>7.31</v>
      </c>
      <c r="G12" s="97" t="s">
        <v>820</v>
      </c>
      <c r="H12" s="97" t="s">
        <v>830</v>
      </c>
      <c r="I12" s="97" t="s">
        <v>830</v>
      </c>
      <c r="J12" s="97" t="s">
        <v>831</v>
      </c>
      <c r="K12" s="97" t="s">
        <v>481</v>
      </c>
      <c r="L12" s="97" t="s">
        <v>832</v>
      </c>
      <c r="M12" s="97" t="s">
        <v>823</v>
      </c>
      <c r="N12" s="97" t="s">
        <v>349</v>
      </c>
      <c r="O12" s="97" t="s">
        <v>811</v>
      </c>
      <c r="P12" s="89" t="s">
        <v>481</v>
      </c>
      <c r="Q12" s="6"/>
      <c r="R12" s="6"/>
      <c r="S12" s="97" t="s">
        <v>360</v>
      </c>
      <c r="T12" s="6"/>
      <c r="U12" s="97" t="s">
        <v>835</v>
      </c>
      <c r="V12" s="97" t="s">
        <v>365</v>
      </c>
      <c r="W12" s="97" t="s">
        <v>35</v>
      </c>
      <c r="X12" s="97" t="s">
        <v>836</v>
      </c>
      <c r="Y12" s="97" t="s">
        <v>845</v>
      </c>
      <c r="Z12" s="97" t="s">
        <v>837</v>
      </c>
      <c r="AA12" s="100">
        <v>2018</v>
      </c>
      <c r="AB12" s="97" t="s">
        <v>817</v>
      </c>
      <c r="AC12" s="97" t="s">
        <v>56</v>
      </c>
      <c r="AD12" s="95"/>
      <c r="AE12" s="95"/>
      <c r="AF12" s="96"/>
      <c r="AG12" s="95"/>
      <c r="AH12" s="95"/>
      <c r="AI12" s="95"/>
      <c r="AJ12" s="95"/>
      <c r="AK12" s="95"/>
      <c r="AL12" s="95"/>
      <c r="AM12" s="95"/>
      <c r="AN12" s="95"/>
      <c r="AO12" s="95"/>
    </row>
    <row r="13" spans="1:41" ht="48" x14ac:dyDescent="0.75">
      <c r="A13" s="97">
        <v>4</v>
      </c>
      <c r="B13" s="97" t="s">
        <v>846</v>
      </c>
      <c r="C13" s="7"/>
      <c r="D13" s="97" t="s">
        <v>467</v>
      </c>
      <c r="E13" s="99">
        <v>18.3</v>
      </c>
      <c r="F13" s="99">
        <v>7.3</v>
      </c>
      <c r="G13" s="101" t="s">
        <v>820</v>
      </c>
      <c r="H13" s="97" t="s">
        <v>830</v>
      </c>
      <c r="I13" s="97" t="s">
        <v>830</v>
      </c>
      <c r="J13" s="97">
        <v>20</v>
      </c>
      <c r="K13" s="97">
        <v>2012</v>
      </c>
      <c r="L13" s="97" t="s">
        <v>360</v>
      </c>
      <c r="M13" s="97" t="s">
        <v>840</v>
      </c>
      <c r="N13" s="97" t="s">
        <v>473</v>
      </c>
      <c r="O13" s="97" t="s">
        <v>811</v>
      </c>
      <c r="P13" s="89" t="s">
        <v>481</v>
      </c>
      <c r="Q13" s="97"/>
      <c r="R13" s="97"/>
      <c r="S13" s="97" t="s">
        <v>360</v>
      </c>
      <c r="T13" s="97" t="s">
        <v>847</v>
      </c>
      <c r="U13" s="97" t="s">
        <v>814</v>
      </c>
      <c r="V13" s="97" t="s">
        <v>56</v>
      </c>
      <c r="W13" s="97"/>
      <c r="X13" s="97" t="s">
        <v>848</v>
      </c>
      <c r="Y13" s="97" t="s">
        <v>409</v>
      </c>
      <c r="Z13" s="97" t="s">
        <v>481</v>
      </c>
      <c r="AA13" s="100">
        <v>2018</v>
      </c>
      <c r="AB13" s="97" t="s">
        <v>817</v>
      </c>
      <c r="AC13" s="97" t="s">
        <v>56</v>
      </c>
      <c r="AD13" s="95"/>
      <c r="AE13" s="95"/>
      <c r="AF13" s="96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ht="48" x14ac:dyDescent="0.75">
      <c r="A14" s="97">
        <v>5</v>
      </c>
      <c r="B14" s="97" t="s">
        <v>849</v>
      </c>
      <c r="C14" s="7"/>
      <c r="D14" s="97" t="s">
        <v>467</v>
      </c>
      <c r="E14" s="99">
        <v>18.3</v>
      </c>
      <c r="F14" s="97">
        <v>7.3</v>
      </c>
      <c r="G14" s="101" t="s">
        <v>820</v>
      </c>
      <c r="H14" s="97" t="s">
        <v>830</v>
      </c>
      <c r="I14" s="97" t="s">
        <v>830</v>
      </c>
      <c r="J14" s="97">
        <v>3.25</v>
      </c>
      <c r="K14" s="97">
        <v>2012</v>
      </c>
      <c r="L14" s="97" t="s">
        <v>360</v>
      </c>
      <c r="M14" s="97" t="s">
        <v>840</v>
      </c>
      <c r="N14" s="97" t="s">
        <v>473</v>
      </c>
      <c r="O14" s="97" t="s">
        <v>811</v>
      </c>
      <c r="P14" s="89" t="s">
        <v>481</v>
      </c>
      <c r="Q14" s="102"/>
      <c r="R14" s="102"/>
      <c r="S14" s="97" t="s">
        <v>360</v>
      </c>
      <c r="T14" s="97" t="s">
        <v>850</v>
      </c>
      <c r="U14" s="97" t="s">
        <v>814</v>
      </c>
      <c r="V14" s="97" t="s">
        <v>56</v>
      </c>
      <c r="W14" s="97"/>
      <c r="X14" s="97" t="s">
        <v>848</v>
      </c>
      <c r="Y14" s="97" t="s">
        <v>409</v>
      </c>
      <c r="Z14" s="97" t="s">
        <v>481</v>
      </c>
      <c r="AA14" s="100">
        <v>2018</v>
      </c>
      <c r="AB14" s="97" t="s">
        <v>817</v>
      </c>
      <c r="AC14" s="97" t="s">
        <v>56</v>
      </c>
      <c r="AD14" s="95"/>
      <c r="AE14" s="95"/>
      <c r="AF14" s="96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ht="48" x14ac:dyDescent="0.75">
      <c r="A15" s="97">
        <v>6</v>
      </c>
      <c r="B15" s="97" t="s">
        <v>851</v>
      </c>
      <c r="C15" s="7"/>
      <c r="D15" s="97" t="s">
        <v>467</v>
      </c>
      <c r="E15" s="99">
        <v>16.75</v>
      </c>
      <c r="F15" s="97">
        <v>7.3</v>
      </c>
      <c r="G15" s="101" t="s">
        <v>820</v>
      </c>
      <c r="H15" s="97" t="s">
        <v>830</v>
      </c>
      <c r="I15" s="97" t="s">
        <v>830</v>
      </c>
      <c r="J15" s="97">
        <v>7</v>
      </c>
      <c r="K15" s="97">
        <v>2009</v>
      </c>
      <c r="L15" s="97" t="s">
        <v>360</v>
      </c>
      <c r="M15" s="97" t="s">
        <v>840</v>
      </c>
      <c r="N15" s="97" t="s">
        <v>473</v>
      </c>
      <c r="O15" s="97" t="s">
        <v>811</v>
      </c>
      <c r="P15" s="89" t="s">
        <v>481</v>
      </c>
      <c r="Q15" s="102"/>
      <c r="R15" s="102"/>
      <c r="S15" s="97" t="s">
        <v>360</v>
      </c>
      <c r="T15" s="97" t="s">
        <v>852</v>
      </c>
      <c r="U15" s="97" t="s">
        <v>814</v>
      </c>
      <c r="V15" s="97" t="s">
        <v>56</v>
      </c>
      <c r="W15" s="97"/>
      <c r="X15" s="97" t="s">
        <v>848</v>
      </c>
      <c r="Y15" s="97" t="s">
        <v>409</v>
      </c>
      <c r="Z15" s="97" t="s">
        <v>481</v>
      </c>
      <c r="AA15" s="100">
        <v>2018</v>
      </c>
      <c r="AB15" s="97" t="s">
        <v>817</v>
      </c>
      <c r="AC15" s="97" t="s">
        <v>56</v>
      </c>
      <c r="AD15" s="95"/>
      <c r="AE15" s="95"/>
      <c r="AF15" s="96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1" s="103" customFormat="1" ht="66" x14ac:dyDescent="0.65">
      <c r="A16" s="7">
        <v>7</v>
      </c>
      <c r="B16" s="89" t="s">
        <v>853</v>
      </c>
      <c r="C16" s="7" t="s">
        <v>854</v>
      </c>
      <c r="D16" s="89" t="s">
        <v>467</v>
      </c>
      <c r="E16" s="89">
        <v>26.8</v>
      </c>
      <c r="F16" s="89" t="s">
        <v>855</v>
      </c>
      <c r="G16" s="89" t="s">
        <v>856</v>
      </c>
      <c r="H16" s="89" t="s">
        <v>857</v>
      </c>
      <c r="I16" s="89" t="s">
        <v>857</v>
      </c>
      <c r="J16" s="89" t="s">
        <v>858</v>
      </c>
      <c r="K16" s="89" t="s">
        <v>672</v>
      </c>
      <c r="L16" s="89" t="s">
        <v>822</v>
      </c>
      <c r="M16" s="89" t="s">
        <v>823</v>
      </c>
      <c r="N16" s="89" t="s">
        <v>349</v>
      </c>
      <c r="O16" s="89" t="s">
        <v>811</v>
      </c>
      <c r="P16" s="89" t="s">
        <v>481</v>
      </c>
      <c r="Q16" s="89" t="s">
        <v>859</v>
      </c>
      <c r="R16" s="89" t="s">
        <v>860</v>
      </c>
      <c r="S16" s="89" t="s">
        <v>861</v>
      </c>
      <c r="T16" s="89" t="s">
        <v>862</v>
      </c>
      <c r="U16" s="89" t="s">
        <v>863</v>
      </c>
      <c r="V16" s="89" t="s">
        <v>864</v>
      </c>
      <c r="W16" s="89" t="s">
        <v>35</v>
      </c>
      <c r="X16" s="89" t="s">
        <v>865</v>
      </c>
      <c r="Y16" s="89" t="s">
        <v>866</v>
      </c>
      <c r="Z16" s="89" t="s">
        <v>867</v>
      </c>
      <c r="AA16" s="76" t="s">
        <v>746</v>
      </c>
      <c r="AB16" s="76" t="s">
        <v>808</v>
      </c>
      <c r="AC16" s="89" t="s">
        <v>864</v>
      </c>
      <c r="AD16" s="104"/>
      <c r="AE16" s="104"/>
      <c r="AF16" s="105"/>
      <c r="AG16" s="104"/>
      <c r="AH16" s="104"/>
      <c r="AI16" s="104"/>
      <c r="AJ16" s="104"/>
      <c r="AK16" s="104"/>
      <c r="AL16" s="104"/>
      <c r="AM16" s="104"/>
      <c r="AN16" s="104"/>
      <c r="AO16" s="104"/>
    </row>
    <row r="17" spans="1:41" s="103" customFormat="1" ht="80" x14ac:dyDescent="0.65">
      <c r="A17" s="7"/>
      <c r="B17" s="97" t="s">
        <v>868</v>
      </c>
      <c r="C17" s="7"/>
      <c r="D17" s="97" t="s">
        <v>467</v>
      </c>
      <c r="E17" s="97" t="s">
        <v>869</v>
      </c>
      <c r="F17" s="99">
        <v>7.3</v>
      </c>
      <c r="G17" s="101" t="s">
        <v>820</v>
      </c>
      <c r="H17" s="97">
        <v>2</v>
      </c>
      <c r="I17" s="97">
        <v>2</v>
      </c>
      <c r="J17" s="97" t="s">
        <v>870</v>
      </c>
      <c r="K17" s="97" t="s">
        <v>481</v>
      </c>
      <c r="L17" s="97" t="s">
        <v>360</v>
      </c>
      <c r="M17" s="97" t="s">
        <v>840</v>
      </c>
      <c r="N17" s="97" t="s">
        <v>349</v>
      </c>
      <c r="O17" s="97" t="s">
        <v>811</v>
      </c>
      <c r="P17" s="89" t="s">
        <v>481</v>
      </c>
      <c r="Q17" s="97" t="s">
        <v>871</v>
      </c>
      <c r="R17" s="97" t="s">
        <v>872</v>
      </c>
      <c r="S17" s="97" t="s">
        <v>360</v>
      </c>
      <c r="T17" s="97" t="s">
        <v>873</v>
      </c>
      <c r="U17" s="97" t="s">
        <v>874</v>
      </c>
      <c r="V17" s="97" t="s">
        <v>35</v>
      </c>
      <c r="W17" s="97" t="s">
        <v>35</v>
      </c>
      <c r="X17" s="89" t="s">
        <v>865</v>
      </c>
      <c r="Y17" s="97" t="s">
        <v>409</v>
      </c>
      <c r="Z17" s="97" t="s">
        <v>481</v>
      </c>
      <c r="AA17" s="100">
        <v>2018</v>
      </c>
      <c r="AB17" s="100" t="s">
        <v>875</v>
      </c>
      <c r="AC17" s="97" t="s">
        <v>35</v>
      </c>
      <c r="AD17" s="106"/>
      <c r="AE17" s="106"/>
      <c r="AF17" s="107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1:41" s="103" customFormat="1" ht="64" x14ac:dyDescent="0.65">
      <c r="A18" s="4">
        <v>8</v>
      </c>
      <c r="B18" s="108" t="s">
        <v>876</v>
      </c>
      <c r="C18" s="14" t="s">
        <v>877</v>
      </c>
      <c r="D18" s="109" t="s">
        <v>467</v>
      </c>
      <c r="E18" s="109">
        <v>43.88</v>
      </c>
      <c r="F18" s="109">
        <v>7.3</v>
      </c>
      <c r="G18" s="109" t="s">
        <v>820</v>
      </c>
      <c r="H18" s="109" t="s">
        <v>821</v>
      </c>
      <c r="I18" s="109" t="s">
        <v>821</v>
      </c>
      <c r="J18" s="109">
        <v>17.2</v>
      </c>
      <c r="K18" s="109" t="s">
        <v>878</v>
      </c>
      <c r="L18" s="109" t="s">
        <v>822</v>
      </c>
      <c r="M18" s="109" t="s">
        <v>840</v>
      </c>
      <c r="N18" s="109" t="s">
        <v>349</v>
      </c>
      <c r="O18" s="41" t="s">
        <v>811</v>
      </c>
      <c r="P18" s="89" t="s">
        <v>481</v>
      </c>
      <c r="Q18" s="110" t="s">
        <v>879</v>
      </c>
      <c r="R18" s="41" t="s">
        <v>880</v>
      </c>
      <c r="S18" s="109" t="s">
        <v>832</v>
      </c>
      <c r="T18" s="109">
        <v>300</v>
      </c>
      <c r="U18" s="109" t="s">
        <v>825</v>
      </c>
      <c r="V18" s="109" t="s">
        <v>35</v>
      </c>
      <c r="W18" s="109" t="s">
        <v>35</v>
      </c>
      <c r="X18" s="111" t="s">
        <v>881</v>
      </c>
      <c r="Y18" s="109" t="s">
        <v>409</v>
      </c>
      <c r="Z18" s="110" t="s">
        <v>481</v>
      </c>
      <c r="AA18" s="110" t="s">
        <v>882</v>
      </c>
      <c r="AB18" s="110" t="s">
        <v>817</v>
      </c>
      <c r="AC18" s="109" t="s">
        <v>56</v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</row>
    <row r="19" spans="1:41" s="103" customFormat="1" ht="80" x14ac:dyDescent="0.65">
      <c r="A19" s="4"/>
      <c r="B19" s="108" t="s">
        <v>883</v>
      </c>
      <c r="C19" s="14"/>
      <c r="D19" s="109" t="s">
        <v>467</v>
      </c>
      <c r="E19" s="110">
        <v>43.88</v>
      </c>
      <c r="F19" s="109" t="s">
        <v>884</v>
      </c>
      <c r="G19" s="109" t="s">
        <v>820</v>
      </c>
      <c r="H19" s="109" t="s">
        <v>821</v>
      </c>
      <c r="I19" s="109" t="s">
        <v>821</v>
      </c>
      <c r="J19" s="109">
        <v>16.350000000000001</v>
      </c>
      <c r="K19" s="109" t="s">
        <v>885</v>
      </c>
      <c r="L19" s="109" t="s">
        <v>822</v>
      </c>
      <c r="M19" s="109" t="s">
        <v>840</v>
      </c>
      <c r="N19" s="109" t="s">
        <v>349</v>
      </c>
      <c r="O19" s="41" t="s">
        <v>811</v>
      </c>
      <c r="P19" s="89" t="s">
        <v>481</v>
      </c>
      <c r="Q19" s="110" t="s">
        <v>886</v>
      </c>
      <c r="R19" s="110" t="s">
        <v>879</v>
      </c>
      <c r="S19" s="109" t="s">
        <v>832</v>
      </c>
      <c r="T19" s="109">
        <v>200</v>
      </c>
      <c r="U19" s="109" t="s">
        <v>825</v>
      </c>
      <c r="V19" s="109" t="s">
        <v>35</v>
      </c>
      <c r="W19" s="109" t="s">
        <v>35</v>
      </c>
      <c r="X19" s="111" t="s">
        <v>887</v>
      </c>
      <c r="Y19" s="109" t="s">
        <v>409</v>
      </c>
      <c r="Z19" s="110" t="s">
        <v>481</v>
      </c>
      <c r="AA19" s="110" t="s">
        <v>888</v>
      </c>
      <c r="AB19" s="110" t="s">
        <v>817</v>
      </c>
      <c r="AC19" s="109" t="s">
        <v>56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</row>
    <row r="20" spans="1:41" ht="48" x14ac:dyDescent="0.75">
      <c r="A20" s="97">
        <v>9</v>
      </c>
      <c r="B20" s="97" t="s">
        <v>889</v>
      </c>
      <c r="C20" s="97" t="s">
        <v>890</v>
      </c>
      <c r="D20" s="97" t="s">
        <v>467</v>
      </c>
      <c r="E20" s="99">
        <v>18.3</v>
      </c>
      <c r="F20" s="97">
        <v>6.1</v>
      </c>
      <c r="G20" s="101" t="s">
        <v>820</v>
      </c>
      <c r="H20" s="97" t="s">
        <v>830</v>
      </c>
      <c r="I20" s="97" t="s">
        <v>830</v>
      </c>
      <c r="J20" s="97">
        <v>25</v>
      </c>
      <c r="K20" s="97">
        <v>2012</v>
      </c>
      <c r="L20" s="97" t="s">
        <v>360</v>
      </c>
      <c r="M20" s="97" t="s">
        <v>840</v>
      </c>
      <c r="N20" s="97" t="s">
        <v>473</v>
      </c>
      <c r="O20" s="97" t="s">
        <v>811</v>
      </c>
      <c r="P20" s="89" t="s">
        <v>481</v>
      </c>
      <c r="Q20" s="102"/>
      <c r="R20" s="102"/>
      <c r="S20" s="97" t="s">
        <v>360</v>
      </c>
      <c r="T20" s="97" t="s">
        <v>891</v>
      </c>
      <c r="U20" s="97" t="s">
        <v>814</v>
      </c>
      <c r="V20" s="97" t="s">
        <v>56</v>
      </c>
      <c r="W20" s="97"/>
      <c r="X20" s="97" t="s">
        <v>848</v>
      </c>
      <c r="Y20" s="97" t="s">
        <v>409</v>
      </c>
      <c r="Z20" s="97" t="s">
        <v>481</v>
      </c>
      <c r="AA20" s="100">
        <v>2016</v>
      </c>
      <c r="AB20" s="97" t="s">
        <v>817</v>
      </c>
      <c r="AC20" s="97" t="s">
        <v>56</v>
      </c>
      <c r="AD20" s="95"/>
      <c r="AE20" s="95"/>
      <c r="AF20" s="96"/>
      <c r="AG20" s="95"/>
      <c r="AH20" s="95"/>
      <c r="AI20" s="95"/>
      <c r="AJ20" s="95"/>
      <c r="AK20" s="95"/>
      <c r="AL20" s="95"/>
      <c r="AM20" s="95"/>
      <c r="AN20" s="95"/>
      <c r="AO20" s="95"/>
    </row>
    <row r="21" spans="1:41" s="103" customFormat="1" ht="68" x14ac:dyDescent="0.65">
      <c r="A21" s="7">
        <v>10</v>
      </c>
      <c r="B21" s="89" t="s">
        <v>892</v>
      </c>
      <c r="C21" s="7" t="s">
        <v>743</v>
      </c>
      <c r="D21" s="89" t="s">
        <v>467</v>
      </c>
      <c r="E21" s="89" t="s">
        <v>893</v>
      </c>
      <c r="F21" s="113">
        <v>14</v>
      </c>
      <c r="G21" s="89" t="s">
        <v>894</v>
      </c>
      <c r="H21" s="89" t="s">
        <v>895</v>
      </c>
      <c r="I21" s="89" t="s">
        <v>895</v>
      </c>
      <c r="J21" s="89" t="s">
        <v>896</v>
      </c>
      <c r="K21" s="89">
        <v>2008</v>
      </c>
      <c r="L21" s="89" t="s">
        <v>360</v>
      </c>
      <c r="M21" s="89" t="s">
        <v>823</v>
      </c>
      <c r="N21" s="89" t="s">
        <v>349</v>
      </c>
      <c r="O21" s="89" t="s">
        <v>811</v>
      </c>
      <c r="P21" s="89" t="s">
        <v>481</v>
      </c>
      <c r="Q21" s="89" t="s">
        <v>897</v>
      </c>
      <c r="R21" s="89" t="s">
        <v>898</v>
      </c>
      <c r="S21" s="89" t="s">
        <v>360</v>
      </c>
      <c r="T21" s="89" t="s">
        <v>899</v>
      </c>
      <c r="U21" s="89" t="s">
        <v>835</v>
      </c>
      <c r="V21" s="89" t="s">
        <v>864</v>
      </c>
      <c r="W21" s="89" t="s">
        <v>35</v>
      </c>
      <c r="X21" s="89" t="s">
        <v>900</v>
      </c>
      <c r="Y21" s="89" t="s">
        <v>901</v>
      </c>
      <c r="Z21" s="89" t="s">
        <v>902</v>
      </c>
      <c r="AA21" s="76">
        <v>2018</v>
      </c>
      <c r="AB21" s="76" t="s">
        <v>875</v>
      </c>
      <c r="AC21" s="89" t="s">
        <v>35</v>
      </c>
      <c r="AD21" s="104"/>
      <c r="AE21" s="104"/>
      <c r="AF21" s="105"/>
      <c r="AG21" s="104"/>
      <c r="AH21" s="104"/>
      <c r="AI21" s="104"/>
      <c r="AJ21" s="104"/>
      <c r="AK21" s="104"/>
      <c r="AL21" s="104"/>
      <c r="AM21" s="104"/>
      <c r="AN21" s="104"/>
      <c r="AO21" s="104"/>
    </row>
    <row r="22" spans="1:41" s="103" customFormat="1" ht="68" x14ac:dyDescent="0.65">
      <c r="A22" s="7"/>
      <c r="B22" s="89" t="s">
        <v>903</v>
      </c>
      <c r="C22" s="7"/>
      <c r="D22" s="89" t="s">
        <v>467</v>
      </c>
      <c r="E22" s="89" t="s">
        <v>904</v>
      </c>
      <c r="F22" s="113">
        <v>12</v>
      </c>
      <c r="G22" s="89" t="s">
        <v>820</v>
      </c>
      <c r="H22" s="89" t="s">
        <v>895</v>
      </c>
      <c r="I22" s="89" t="s">
        <v>895</v>
      </c>
      <c r="J22" s="89" t="s">
        <v>905</v>
      </c>
      <c r="K22" s="89">
        <v>2012</v>
      </c>
      <c r="L22" s="89" t="s">
        <v>360</v>
      </c>
      <c r="M22" s="89" t="s">
        <v>906</v>
      </c>
      <c r="N22" s="89" t="s">
        <v>726</v>
      </c>
      <c r="O22" s="89" t="s">
        <v>811</v>
      </c>
      <c r="P22" s="89" t="s">
        <v>481</v>
      </c>
      <c r="Q22" s="89" t="s">
        <v>898</v>
      </c>
      <c r="R22" s="89" t="s">
        <v>907</v>
      </c>
      <c r="S22" s="89" t="s">
        <v>360</v>
      </c>
      <c r="T22" s="89" t="s">
        <v>908</v>
      </c>
      <c r="U22" s="89" t="s">
        <v>874</v>
      </c>
      <c r="V22" s="89" t="s">
        <v>35</v>
      </c>
      <c r="W22" s="89" t="s">
        <v>35</v>
      </c>
      <c r="X22" s="89" t="s">
        <v>900</v>
      </c>
      <c r="Y22" s="89" t="s">
        <v>901</v>
      </c>
      <c r="Z22" s="89" t="s">
        <v>909</v>
      </c>
      <c r="AA22" s="76">
        <v>2018</v>
      </c>
      <c r="AB22" s="76" t="s">
        <v>875</v>
      </c>
      <c r="AC22" s="89" t="s">
        <v>35</v>
      </c>
      <c r="AD22" s="104"/>
      <c r="AE22" s="104"/>
      <c r="AF22" s="105"/>
      <c r="AG22" s="104"/>
      <c r="AH22" s="104"/>
      <c r="AI22" s="104"/>
      <c r="AJ22" s="104"/>
      <c r="AK22" s="104"/>
      <c r="AL22" s="104"/>
      <c r="AM22" s="104"/>
      <c r="AN22" s="104"/>
      <c r="AO22" s="104"/>
    </row>
    <row r="23" spans="1:41" s="103" customFormat="1" ht="68" x14ac:dyDescent="0.65">
      <c r="A23" s="7"/>
      <c r="B23" s="89" t="s">
        <v>910</v>
      </c>
      <c r="C23" s="7"/>
      <c r="D23" s="89" t="s">
        <v>467</v>
      </c>
      <c r="E23" s="89" t="s">
        <v>896</v>
      </c>
      <c r="F23" s="113">
        <v>7.3</v>
      </c>
      <c r="G23" s="89" t="s">
        <v>820</v>
      </c>
      <c r="H23" s="89" t="s">
        <v>895</v>
      </c>
      <c r="I23" s="89" t="s">
        <v>895</v>
      </c>
      <c r="J23" s="89" t="s">
        <v>896</v>
      </c>
      <c r="K23" s="89" t="s">
        <v>481</v>
      </c>
      <c r="L23" s="89" t="s">
        <v>360</v>
      </c>
      <c r="M23" s="89">
        <v>2</v>
      </c>
      <c r="N23" s="89" t="s">
        <v>473</v>
      </c>
      <c r="O23" s="89" t="s">
        <v>811</v>
      </c>
      <c r="P23" s="89" t="s">
        <v>481</v>
      </c>
      <c r="Q23" s="89" t="s">
        <v>907</v>
      </c>
      <c r="R23" s="89" t="s">
        <v>911</v>
      </c>
      <c r="S23" s="89" t="s">
        <v>360</v>
      </c>
      <c r="T23" s="89" t="s">
        <v>912</v>
      </c>
      <c r="U23" s="89" t="s">
        <v>874</v>
      </c>
      <c r="V23" s="89" t="s">
        <v>35</v>
      </c>
      <c r="W23" s="89" t="s">
        <v>35</v>
      </c>
      <c r="X23" s="89" t="s">
        <v>900</v>
      </c>
      <c r="Y23" s="89" t="s">
        <v>351</v>
      </c>
      <c r="Z23" s="89" t="s">
        <v>481</v>
      </c>
      <c r="AA23" s="76">
        <v>2018</v>
      </c>
      <c r="AB23" s="76" t="s">
        <v>875</v>
      </c>
      <c r="AC23" s="89" t="s">
        <v>35</v>
      </c>
      <c r="AD23" s="104"/>
      <c r="AE23" s="104"/>
      <c r="AF23" s="105"/>
      <c r="AG23" s="104"/>
      <c r="AH23" s="104"/>
      <c r="AI23" s="104"/>
      <c r="AJ23" s="104"/>
      <c r="AK23" s="104"/>
      <c r="AL23" s="104"/>
      <c r="AM23" s="104"/>
      <c r="AN23" s="104"/>
      <c r="AO23" s="104"/>
    </row>
    <row r="24" spans="1:41" ht="48" x14ac:dyDescent="0.75">
      <c r="A24" s="6">
        <v>11</v>
      </c>
      <c r="B24" s="6" t="s">
        <v>913</v>
      </c>
      <c r="C24" s="6" t="s">
        <v>914</v>
      </c>
      <c r="D24" s="97" t="s">
        <v>467</v>
      </c>
      <c r="E24" s="99">
        <v>33.5</v>
      </c>
      <c r="F24" s="99">
        <v>7.3</v>
      </c>
      <c r="G24" s="101" t="s">
        <v>820</v>
      </c>
      <c r="H24" s="97" t="s">
        <v>830</v>
      </c>
      <c r="I24" s="97" t="s">
        <v>830</v>
      </c>
      <c r="J24" s="97">
        <v>19.8</v>
      </c>
      <c r="K24" s="89" t="s">
        <v>481</v>
      </c>
      <c r="L24" s="97" t="s">
        <v>832</v>
      </c>
      <c r="M24" s="97" t="s">
        <v>915</v>
      </c>
      <c r="N24" s="97" t="s">
        <v>473</v>
      </c>
      <c r="O24" s="97" t="s">
        <v>811</v>
      </c>
      <c r="P24" s="89" t="s">
        <v>481</v>
      </c>
      <c r="Q24" s="6"/>
      <c r="R24" s="6"/>
      <c r="S24" s="97" t="s">
        <v>360</v>
      </c>
      <c r="T24" s="6" t="s">
        <v>916</v>
      </c>
      <c r="U24" s="97" t="s">
        <v>814</v>
      </c>
      <c r="V24" s="97" t="s">
        <v>365</v>
      </c>
      <c r="W24" s="97" t="s">
        <v>35</v>
      </c>
      <c r="X24" s="97" t="s">
        <v>848</v>
      </c>
      <c r="Y24" s="97" t="s">
        <v>425</v>
      </c>
      <c r="Z24" s="97" t="s">
        <v>837</v>
      </c>
      <c r="AA24" s="100">
        <v>2018</v>
      </c>
      <c r="AB24" s="97" t="s">
        <v>817</v>
      </c>
      <c r="AC24" s="97" t="s">
        <v>56</v>
      </c>
      <c r="AD24" s="95"/>
      <c r="AE24" s="95"/>
      <c r="AF24" s="96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ht="48" x14ac:dyDescent="0.75">
      <c r="A25" s="6"/>
      <c r="B25" s="6"/>
      <c r="C25" s="6"/>
      <c r="D25" s="97" t="s">
        <v>467</v>
      </c>
      <c r="E25" s="99">
        <v>33.5</v>
      </c>
      <c r="F25" s="99">
        <v>7.3</v>
      </c>
      <c r="G25" s="101" t="s">
        <v>820</v>
      </c>
      <c r="H25" s="97" t="s">
        <v>830</v>
      </c>
      <c r="I25" s="97" t="s">
        <v>830</v>
      </c>
      <c r="J25" s="97">
        <v>13.2</v>
      </c>
      <c r="K25" s="89" t="s">
        <v>481</v>
      </c>
      <c r="L25" s="97" t="s">
        <v>832</v>
      </c>
      <c r="M25" s="97" t="s">
        <v>840</v>
      </c>
      <c r="N25" s="97" t="s">
        <v>473</v>
      </c>
      <c r="O25" s="97" t="s">
        <v>811</v>
      </c>
      <c r="P25" s="89" t="s">
        <v>481</v>
      </c>
      <c r="Q25" s="6"/>
      <c r="R25" s="6"/>
      <c r="S25" s="97" t="s">
        <v>360</v>
      </c>
      <c r="T25" s="6"/>
      <c r="U25" s="97" t="s">
        <v>814</v>
      </c>
      <c r="V25" s="97" t="s">
        <v>56</v>
      </c>
      <c r="W25" s="97" t="s">
        <v>35</v>
      </c>
      <c r="X25" s="97" t="s">
        <v>848</v>
      </c>
      <c r="Y25" s="97" t="s">
        <v>409</v>
      </c>
      <c r="Z25" s="97" t="s">
        <v>481</v>
      </c>
      <c r="AA25" s="100">
        <v>2018</v>
      </c>
      <c r="AB25" s="97" t="s">
        <v>817</v>
      </c>
      <c r="AC25" s="97" t="s">
        <v>56</v>
      </c>
      <c r="AD25" s="95"/>
      <c r="AE25" s="95"/>
      <c r="AF25" s="96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ht="80" x14ac:dyDescent="0.75">
      <c r="A26" s="89">
        <v>12</v>
      </c>
      <c r="B26" s="89" t="s">
        <v>917</v>
      </c>
      <c r="C26" s="6"/>
      <c r="D26" s="89" t="s">
        <v>467</v>
      </c>
      <c r="E26" s="89" t="s">
        <v>918</v>
      </c>
      <c r="F26" s="89" t="s">
        <v>919</v>
      </c>
      <c r="G26" s="89" t="s">
        <v>820</v>
      </c>
      <c r="H26" s="89" t="s">
        <v>857</v>
      </c>
      <c r="I26" s="89" t="s">
        <v>857</v>
      </c>
      <c r="J26" s="89" t="s">
        <v>920</v>
      </c>
      <c r="K26" s="89" t="s">
        <v>672</v>
      </c>
      <c r="L26" s="89" t="s">
        <v>822</v>
      </c>
      <c r="M26" s="89" t="s">
        <v>921</v>
      </c>
      <c r="N26" s="89" t="s">
        <v>349</v>
      </c>
      <c r="O26" s="89" t="s">
        <v>811</v>
      </c>
      <c r="P26" s="89" t="s">
        <v>481</v>
      </c>
      <c r="Q26" s="89"/>
      <c r="R26" s="89"/>
      <c r="S26" s="89" t="s">
        <v>808</v>
      </c>
      <c r="T26" s="89" t="s">
        <v>922</v>
      </c>
      <c r="U26" s="89" t="s">
        <v>863</v>
      </c>
      <c r="V26" s="89" t="s">
        <v>864</v>
      </c>
      <c r="W26" s="89" t="s">
        <v>35</v>
      </c>
      <c r="X26" s="89" t="s">
        <v>923</v>
      </c>
      <c r="Y26" s="89" t="s">
        <v>409</v>
      </c>
      <c r="Z26" s="89" t="s">
        <v>481</v>
      </c>
      <c r="AA26" s="76" t="s">
        <v>822</v>
      </c>
      <c r="AB26" s="89" t="s">
        <v>481</v>
      </c>
      <c r="AC26" s="89" t="s">
        <v>864</v>
      </c>
      <c r="AD26" s="95"/>
      <c r="AE26" s="95"/>
      <c r="AF26" s="96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s="103" customFormat="1" ht="82" x14ac:dyDescent="0.65">
      <c r="A27" s="89">
        <v>13</v>
      </c>
      <c r="B27" s="89" t="s">
        <v>924</v>
      </c>
      <c r="C27" s="89" t="s">
        <v>925</v>
      </c>
      <c r="D27" s="89" t="s">
        <v>926</v>
      </c>
      <c r="E27" s="89" t="s">
        <v>927</v>
      </c>
      <c r="F27" s="89" t="s">
        <v>928</v>
      </c>
      <c r="G27" s="89" t="s">
        <v>506</v>
      </c>
      <c r="H27" s="89" t="s">
        <v>929</v>
      </c>
      <c r="I27" s="89" t="s">
        <v>929</v>
      </c>
      <c r="J27" s="89" t="s">
        <v>930</v>
      </c>
      <c r="K27" s="89" t="s">
        <v>931</v>
      </c>
      <c r="L27" s="89" t="s">
        <v>360</v>
      </c>
      <c r="M27" s="89" t="s">
        <v>840</v>
      </c>
      <c r="N27" s="89" t="s">
        <v>349</v>
      </c>
      <c r="O27" s="89" t="s">
        <v>811</v>
      </c>
      <c r="P27" s="89" t="s">
        <v>481</v>
      </c>
      <c r="Q27" s="89" t="s">
        <v>932</v>
      </c>
      <c r="R27" s="89" t="s">
        <v>933</v>
      </c>
      <c r="S27" s="89" t="s">
        <v>360</v>
      </c>
      <c r="T27" s="89" t="s">
        <v>934</v>
      </c>
      <c r="U27" s="89" t="s">
        <v>874</v>
      </c>
      <c r="V27" s="89" t="s">
        <v>864</v>
      </c>
      <c r="W27" s="89" t="s">
        <v>35</v>
      </c>
      <c r="X27" s="89" t="s">
        <v>242</v>
      </c>
      <c r="Y27" s="89" t="s">
        <v>351</v>
      </c>
      <c r="Z27" s="89" t="s">
        <v>481</v>
      </c>
      <c r="AA27" s="76">
        <v>2018</v>
      </c>
      <c r="AB27" s="89" t="s">
        <v>935</v>
      </c>
      <c r="AC27" s="89" t="s">
        <v>35</v>
      </c>
      <c r="AD27" s="104"/>
      <c r="AE27" s="104"/>
      <c r="AF27" s="105"/>
      <c r="AG27" s="104"/>
      <c r="AH27" s="104"/>
      <c r="AI27" s="104"/>
      <c r="AJ27" s="104"/>
      <c r="AK27" s="104"/>
      <c r="AL27" s="104"/>
      <c r="AM27" s="104"/>
      <c r="AN27" s="104"/>
      <c r="AO27" s="104"/>
    </row>
    <row r="28" spans="1:41" s="103" customFormat="1" ht="68" x14ac:dyDescent="0.65">
      <c r="A28" s="7">
        <v>14</v>
      </c>
      <c r="B28" s="89" t="s">
        <v>936</v>
      </c>
      <c r="C28" s="7" t="s">
        <v>937</v>
      </c>
      <c r="D28" s="89" t="s">
        <v>467</v>
      </c>
      <c r="E28" s="89" t="s">
        <v>938</v>
      </c>
      <c r="F28" s="113">
        <v>7.3</v>
      </c>
      <c r="G28" s="114" t="s">
        <v>820</v>
      </c>
      <c r="H28" s="89">
        <v>2</v>
      </c>
      <c r="I28" s="89" t="s">
        <v>929</v>
      </c>
      <c r="J28" s="89" t="s">
        <v>712</v>
      </c>
      <c r="K28" s="89">
        <v>2012</v>
      </c>
      <c r="L28" s="89" t="s">
        <v>360</v>
      </c>
      <c r="M28" s="89" t="s">
        <v>840</v>
      </c>
      <c r="N28" s="89" t="s">
        <v>473</v>
      </c>
      <c r="O28" s="89" t="s">
        <v>939</v>
      </c>
      <c r="P28" s="89" t="s">
        <v>481</v>
      </c>
      <c r="Q28" s="89" t="s">
        <v>940</v>
      </c>
      <c r="R28" s="89" t="s">
        <v>941</v>
      </c>
      <c r="S28" s="89" t="s">
        <v>360</v>
      </c>
      <c r="T28" s="89" t="s">
        <v>942</v>
      </c>
      <c r="U28" s="89" t="s">
        <v>835</v>
      </c>
      <c r="V28" s="89" t="s">
        <v>35</v>
      </c>
      <c r="W28" s="89" t="s">
        <v>35</v>
      </c>
      <c r="X28" s="89" t="s">
        <v>943</v>
      </c>
      <c r="Y28" s="89" t="s">
        <v>409</v>
      </c>
      <c r="Z28" s="89" t="s">
        <v>481</v>
      </c>
      <c r="AA28" s="76">
        <v>2018</v>
      </c>
      <c r="AB28" s="76" t="s">
        <v>875</v>
      </c>
      <c r="AC28" s="89" t="s">
        <v>35</v>
      </c>
      <c r="AD28" s="104"/>
      <c r="AE28" s="104"/>
      <c r="AF28" s="105"/>
      <c r="AG28" s="104"/>
      <c r="AH28" s="104"/>
      <c r="AI28" s="104"/>
      <c r="AJ28" s="104"/>
      <c r="AK28" s="104"/>
      <c r="AL28" s="104"/>
      <c r="AM28" s="104"/>
      <c r="AN28" s="104"/>
      <c r="AO28" s="104"/>
    </row>
    <row r="29" spans="1:41" s="103" customFormat="1" ht="80" x14ac:dyDescent="0.65">
      <c r="A29" s="7"/>
      <c r="B29" s="89" t="s">
        <v>944</v>
      </c>
      <c r="C29" s="7"/>
      <c r="D29" s="89" t="s">
        <v>467</v>
      </c>
      <c r="E29" s="89" t="s">
        <v>938</v>
      </c>
      <c r="F29" s="113">
        <v>7.3</v>
      </c>
      <c r="G29" s="114" t="s">
        <v>820</v>
      </c>
      <c r="H29" s="89">
        <v>2</v>
      </c>
      <c r="I29" s="89" t="s">
        <v>929</v>
      </c>
      <c r="J29" s="89" t="s">
        <v>945</v>
      </c>
      <c r="K29" s="89">
        <v>2012</v>
      </c>
      <c r="L29" s="89" t="s">
        <v>360</v>
      </c>
      <c r="M29" s="89" t="s">
        <v>840</v>
      </c>
      <c r="N29" s="89" t="s">
        <v>946</v>
      </c>
      <c r="O29" s="89" t="s">
        <v>939</v>
      </c>
      <c r="P29" s="89" t="s">
        <v>481</v>
      </c>
      <c r="Q29" s="89" t="s">
        <v>940</v>
      </c>
      <c r="R29" s="89" t="s">
        <v>947</v>
      </c>
      <c r="S29" s="89" t="s">
        <v>360</v>
      </c>
      <c r="T29" s="89" t="s">
        <v>948</v>
      </c>
      <c r="U29" s="89" t="s">
        <v>874</v>
      </c>
      <c r="V29" s="89" t="s">
        <v>35</v>
      </c>
      <c r="W29" s="89" t="s">
        <v>35</v>
      </c>
      <c r="X29" s="89" t="s">
        <v>949</v>
      </c>
      <c r="Y29" s="89" t="s">
        <v>409</v>
      </c>
      <c r="Z29" s="89" t="s">
        <v>481</v>
      </c>
      <c r="AA29" s="89" t="s">
        <v>481</v>
      </c>
      <c r="AB29" s="89" t="s">
        <v>481</v>
      </c>
      <c r="AC29" s="89" t="s">
        <v>35</v>
      </c>
      <c r="AD29" s="104"/>
      <c r="AE29" s="104"/>
      <c r="AF29" s="105"/>
      <c r="AG29" s="104"/>
      <c r="AH29" s="104"/>
      <c r="AI29" s="104"/>
      <c r="AJ29" s="104"/>
      <c r="AK29" s="104"/>
      <c r="AL29" s="104"/>
      <c r="AM29" s="104"/>
      <c r="AN29" s="104"/>
      <c r="AO29" s="104"/>
    </row>
    <row r="30" spans="1:41" s="103" customFormat="1" ht="80" x14ac:dyDescent="0.65">
      <c r="A30" s="7"/>
      <c r="B30" s="89" t="s">
        <v>950</v>
      </c>
      <c r="C30" s="7"/>
      <c r="D30" s="89" t="s">
        <v>467</v>
      </c>
      <c r="E30" s="89" t="s">
        <v>951</v>
      </c>
      <c r="F30" s="113">
        <v>7.3</v>
      </c>
      <c r="G30" s="114" t="s">
        <v>820</v>
      </c>
      <c r="H30" s="89">
        <v>2</v>
      </c>
      <c r="I30" s="89" t="s">
        <v>929</v>
      </c>
      <c r="J30" s="89" t="s">
        <v>952</v>
      </c>
      <c r="K30" s="89">
        <v>2012</v>
      </c>
      <c r="L30" s="89" t="s">
        <v>360</v>
      </c>
      <c r="M30" s="89" t="s">
        <v>823</v>
      </c>
      <c r="N30" s="89" t="s">
        <v>946</v>
      </c>
      <c r="O30" s="89" t="s">
        <v>939</v>
      </c>
      <c r="P30" s="89" t="s">
        <v>481</v>
      </c>
      <c r="Q30" s="89" t="s">
        <v>940</v>
      </c>
      <c r="R30" s="89" t="s">
        <v>953</v>
      </c>
      <c r="S30" s="89" t="s">
        <v>360</v>
      </c>
      <c r="T30" s="89" t="s">
        <v>954</v>
      </c>
      <c r="U30" s="89" t="s">
        <v>874</v>
      </c>
      <c r="V30" s="89" t="s">
        <v>35</v>
      </c>
      <c r="W30" s="89" t="s">
        <v>35</v>
      </c>
      <c r="X30" s="89" t="s">
        <v>943</v>
      </c>
      <c r="Y30" s="89" t="s">
        <v>356</v>
      </c>
      <c r="Z30" s="89" t="s">
        <v>902</v>
      </c>
      <c r="AA30" s="89" t="s">
        <v>481</v>
      </c>
      <c r="AB30" s="89" t="s">
        <v>481</v>
      </c>
      <c r="AC30" s="89" t="s">
        <v>35</v>
      </c>
      <c r="AD30" s="104"/>
      <c r="AE30" s="104"/>
      <c r="AF30" s="105"/>
      <c r="AG30" s="104"/>
      <c r="AH30" s="104"/>
      <c r="AI30" s="104"/>
      <c r="AJ30" s="104"/>
      <c r="AK30" s="104"/>
      <c r="AL30" s="104"/>
      <c r="AM30" s="104"/>
      <c r="AN30" s="104"/>
      <c r="AO30" s="104"/>
    </row>
    <row r="31" spans="1:41" ht="96" x14ac:dyDescent="0.75">
      <c r="A31" s="94">
        <v>15</v>
      </c>
      <c r="B31" s="94" t="s">
        <v>955</v>
      </c>
      <c r="C31" s="40" t="s">
        <v>956</v>
      </c>
      <c r="D31" s="40" t="s">
        <v>467</v>
      </c>
      <c r="E31" s="41" t="s">
        <v>957</v>
      </c>
      <c r="F31" s="40" t="s">
        <v>884</v>
      </c>
      <c r="G31" s="40" t="s">
        <v>820</v>
      </c>
      <c r="H31" s="40" t="s">
        <v>821</v>
      </c>
      <c r="I31" s="40" t="s">
        <v>821</v>
      </c>
      <c r="J31" s="40">
        <v>22.2</v>
      </c>
      <c r="K31" s="41" t="s">
        <v>808</v>
      </c>
      <c r="L31" s="40" t="s">
        <v>822</v>
      </c>
      <c r="M31" s="40" t="s">
        <v>840</v>
      </c>
      <c r="N31" s="40" t="s">
        <v>349</v>
      </c>
      <c r="O31" s="41" t="s">
        <v>811</v>
      </c>
      <c r="P31" s="89" t="s">
        <v>481</v>
      </c>
      <c r="Q31" s="41" t="s">
        <v>958</v>
      </c>
      <c r="R31" s="41" t="s">
        <v>959</v>
      </c>
      <c r="S31" s="40" t="s">
        <v>814</v>
      </c>
      <c r="T31" s="40">
        <v>12000</v>
      </c>
      <c r="U31" s="40" t="s">
        <v>814</v>
      </c>
      <c r="V31" s="40" t="s">
        <v>35</v>
      </c>
      <c r="W31" s="40" t="s">
        <v>35</v>
      </c>
      <c r="X31" s="41" t="s">
        <v>960</v>
      </c>
      <c r="Y31" s="40" t="s">
        <v>409</v>
      </c>
      <c r="Z31" s="41" t="s">
        <v>481</v>
      </c>
      <c r="AA31" s="41" t="s">
        <v>888</v>
      </c>
      <c r="AB31" s="41" t="s">
        <v>817</v>
      </c>
      <c r="AC31" s="40" t="s">
        <v>56</v>
      </c>
      <c r="AD31" s="95"/>
      <c r="AE31" s="95"/>
      <c r="AF31" s="96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ht="48" x14ac:dyDescent="0.75">
      <c r="A32" s="6">
        <v>16</v>
      </c>
      <c r="B32" s="6" t="s">
        <v>961</v>
      </c>
      <c r="C32" s="6" t="s">
        <v>693</v>
      </c>
      <c r="D32" s="97" t="s">
        <v>467</v>
      </c>
      <c r="E32" s="98"/>
      <c r="F32" s="99">
        <v>7.31</v>
      </c>
      <c r="G32" s="97" t="s">
        <v>820</v>
      </c>
      <c r="H32" s="97" t="s">
        <v>830</v>
      </c>
      <c r="I32" s="97" t="s">
        <v>830</v>
      </c>
      <c r="J32" s="97">
        <v>17.350000000000001</v>
      </c>
      <c r="K32" s="97">
        <v>2014</v>
      </c>
      <c r="L32" s="97" t="s">
        <v>360</v>
      </c>
      <c r="M32" s="97" t="s">
        <v>840</v>
      </c>
      <c r="N32" s="97" t="s">
        <v>473</v>
      </c>
      <c r="O32" s="97" t="s">
        <v>811</v>
      </c>
      <c r="P32" s="89" t="s">
        <v>481</v>
      </c>
      <c r="Q32" s="6"/>
      <c r="R32" s="6"/>
      <c r="S32" s="97" t="s">
        <v>360</v>
      </c>
      <c r="T32" s="6" t="s">
        <v>891</v>
      </c>
      <c r="U32" s="97" t="s">
        <v>832</v>
      </c>
      <c r="V32" s="97" t="s">
        <v>56</v>
      </c>
      <c r="W32" s="97" t="s">
        <v>35</v>
      </c>
      <c r="X32" s="97" t="s">
        <v>962</v>
      </c>
      <c r="Y32" s="97" t="s">
        <v>409</v>
      </c>
      <c r="Z32" s="97" t="s">
        <v>481</v>
      </c>
      <c r="AA32" s="100">
        <v>2018</v>
      </c>
      <c r="AB32" s="97" t="s">
        <v>817</v>
      </c>
      <c r="AC32" s="97" t="s">
        <v>56</v>
      </c>
      <c r="AD32" s="95"/>
      <c r="AE32" s="95"/>
      <c r="AF32" s="96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48" x14ac:dyDescent="0.75">
      <c r="A33" s="6"/>
      <c r="B33" s="6"/>
      <c r="C33" s="6"/>
      <c r="D33" s="97" t="s">
        <v>467</v>
      </c>
      <c r="E33" s="98"/>
      <c r="F33" s="99">
        <v>6.1</v>
      </c>
      <c r="G33" s="97" t="s">
        <v>820</v>
      </c>
      <c r="H33" s="97" t="s">
        <v>963</v>
      </c>
      <c r="I33" s="97" t="s">
        <v>963</v>
      </c>
      <c r="J33" s="97">
        <v>18.649999999999999</v>
      </c>
      <c r="K33" s="97">
        <v>2014</v>
      </c>
      <c r="L33" s="97" t="s">
        <v>832</v>
      </c>
      <c r="M33" s="97" t="s">
        <v>840</v>
      </c>
      <c r="N33" s="97" t="s">
        <v>473</v>
      </c>
      <c r="O33" s="97" t="s">
        <v>811</v>
      </c>
      <c r="P33" s="89" t="s">
        <v>481</v>
      </c>
      <c r="Q33" s="6"/>
      <c r="R33" s="6"/>
      <c r="S33" s="97" t="s">
        <v>360</v>
      </c>
      <c r="T33" s="6"/>
      <c r="U33" s="97" t="s">
        <v>832</v>
      </c>
      <c r="V33" s="97" t="s">
        <v>56</v>
      </c>
      <c r="W33" s="97" t="s">
        <v>35</v>
      </c>
      <c r="X33" s="97" t="s">
        <v>962</v>
      </c>
      <c r="Y33" s="97" t="s">
        <v>409</v>
      </c>
      <c r="Z33" s="97" t="s">
        <v>481</v>
      </c>
      <c r="AA33" s="100">
        <v>2018</v>
      </c>
      <c r="AB33" s="97" t="s">
        <v>817</v>
      </c>
      <c r="AC33" s="97" t="s">
        <v>56</v>
      </c>
      <c r="AD33" s="95"/>
      <c r="AE33" s="95"/>
      <c r="AF33" s="96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ht="48" x14ac:dyDescent="0.75">
      <c r="A34" s="6">
        <v>17</v>
      </c>
      <c r="B34" s="6" t="s">
        <v>964</v>
      </c>
      <c r="C34" s="6" t="s">
        <v>965</v>
      </c>
      <c r="D34" s="97" t="s">
        <v>467</v>
      </c>
      <c r="E34" s="98"/>
      <c r="F34" s="99">
        <v>7.3</v>
      </c>
      <c r="G34" s="97" t="s">
        <v>829</v>
      </c>
      <c r="H34" s="97" t="s">
        <v>830</v>
      </c>
      <c r="I34" s="97" t="s">
        <v>830</v>
      </c>
      <c r="J34" s="97">
        <v>0.5</v>
      </c>
      <c r="K34" s="97" t="s">
        <v>481</v>
      </c>
      <c r="L34" s="97" t="s">
        <v>360</v>
      </c>
      <c r="M34" s="97" t="s">
        <v>915</v>
      </c>
      <c r="N34" s="97" t="s">
        <v>473</v>
      </c>
      <c r="O34" s="97" t="s">
        <v>811</v>
      </c>
      <c r="P34" s="89" t="s">
        <v>481</v>
      </c>
      <c r="Q34" s="6"/>
      <c r="R34" s="6"/>
      <c r="S34" s="97" t="s">
        <v>832</v>
      </c>
      <c r="T34" s="6" t="s">
        <v>966</v>
      </c>
      <c r="U34" s="97" t="s">
        <v>832</v>
      </c>
      <c r="V34" s="97" t="s">
        <v>365</v>
      </c>
      <c r="W34" s="97" t="s">
        <v>35</v>
      </c>
      <c r="X34" s="97" t="s">
        <v>967</v>
      </c>
      <c r="Y34" s="97" t="s">
        <v>425</v>
      </c>
      <c r="Z34" s="97" t="s">
        <v>480</v>
      </c>
      <c r="AA34" s="100">
        <v>2017</v>
      </c>
      <c r="AB34" s="97" t="s">
        <v>817</v>
      </c>
      <c r="AC34" s="97" t="s">
        <v>56</v>
      </c>
      <c r="AD34" s="95"/>
      <c r="AE34" s="95"/>
      <c r="AF34" s="96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ht="48" x14ac:dyDescent="0.75">
      <c r="A35" s="6"/>
      <c r="B35" s="6"/>
      <c r="C35" s="6"/>
      <c r="D35" s="97" t="s">
        <v>467</v>
      </c>
      <c r="E35" s="98"/>
      <c r="F35" s="99">
        <v>3.65</v>
      </c>
      <c r="G35" s="97" t="s">
        <v>820</v>
      </c>
      <c r="H35" s="97" t="s">
        <v>830</v>
      </c>
      <c r="I35" s="97" t="s">
        <v>830</v>
      </c>
      <c r="J35" s="97">
        <v>3.375</v>
      </c>
      <c r="K35" s="97" t="s">
        <v>481</v>
      </c>
      <c r="L35" s="97" t="s">
        <v>832</v>
      </c>
      <c r="M35" s="97" t="s">
        <v>840</v>
      </c>
      <c r="N35" s="97" t="s">
        <v>473</v>
      </c>
      <c r="O35" s="97" t="s">
        <v>811</v>
      </c>
      <c r="P35" s="89" t="s">
        <v>481</v>
      </c>
      <c r="Q35" s="6"/>
      <c r="R35" s="6"/>
      <c r="S35" s="97" t="s">
        <v>832</v>
      </c>
      <c r="T35" s="6"/>
      <c r="U35" s="97" t="s">
        <v>832</v>
      </c>
      <c r="V35" s="97" t="s">
        <v>56</v>
      </c>
      <c r="W35" s="97" t="s">
        <v>35</v>
      </c>
      <c r="X35" s="97" t="s">
        <v>967</v>
      </c>
      <c r="Y35" s="97" t="s">
        <v>409</v>
      </c>
      <c r="Z35" s="97" t="s">
        <v>481</v>
      </c>
      <c r="AA35" s="100">
        <v>2017</v>
      </c>
      <c r="AB35" s="97" t="s">
        <v>817</v>
      </c>
      <c r="AC35" s="97" t="s">
        <v>56</v>
      </c>
      <c r="AD35" s="95"/>
      <c r="AE35" s="95"/>
      <c r="AF35" s="96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ht="48" x14ac:dyDescent="0.75">
      <c r="A36" s="6"/>
      <c r="B36" s="6"/>
      <c r="C36" s="6"/>
      <c r="D36" s="97" t="s">
        <v>467</v>
      </c>
      <c r="E36" s="98"/>
      <c r="F36" s="99">
        <v>6.1</v>
      </c>
      <c r="G36" s="97" t="s">
        <v>820</v>
      </c>
      <c r="H36" s="97" t="s">
        <v>830</v>
      </c>
      <c r="I36" s="97" t="s">
        <v>830</v>
      </c>
      <c r="J36" s="97">
        <v>2.5249999999999999</v>
      </c>
      <c r="K36" s="97" t="s">
        <v>481</v>
      </c>
      <c r="L36" s="97" t="s">
        <v>832</v>
      </c>
      <c r="M36" s="97" t="s">
        <v>840</v>
      </c>
      <c r="N36" s="97" t="s">
        <v>473</v>
      </c>
      <c r="O36" s="97" t="s">
        <v>811</v>
      </c>
      <c r="P36" s="89" t="s">
        <v>481</v>
      </c>
      <c r="Q36" s="6"/>
      <c r="R36" s="6"/>
      <c r="S36" s="97" t="s">
        <v>832</v>
      </c>
      <c r="T36" s="6"/>
      <c r="U36" s="97" t="s">
        <v>832</v>
      </c>
      <c r="V36" s="97" t="s">
        <v>365</v>
      </c>
      <c r="W36" s="97" t="s">
        <v>35</v>
      </c>
      <c r="X36" s="97" t="s">
        <v>967</v>
      </c>
      <c r="Y36" s="97" t="s">
        <v>409</v>
      </c>
      <c r="Z36" s="97" t="s">
        <v>481</v>
      </c>
      <c r="AA36" s="100">
        <v>2017</v>
      </c>
      <c r="AB36" s="97" t="s">
        <v>817</v>
      </c>
      <c r="AC36" s="97" t="s">
        <v>56</v>
      </c>
      <c r="AD36" s="95"/>
      <c r="AE36" s="95"/>
      <c r="AF36" s="96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ht="48" x14ac:dyDescent="0.75">
      <c r="A37" s="6"/>
      <c r="B37" s="6"/>
      <c r="C37" s="6"/>
      <c r="D37" s="97" t="s">
        <v>467</v>
      </c>
      <c r="E37" s="98"/>
      <c r="F37" s="99">
        <v>4.57</v>
      </c>
      <c r="G37" s="97" t="s">
        <v>820</v>
      </c>
      <c r="H37" s="97" t="s">
        <v>830</v>
      </c>
      <c r="I37" s="97" t="s">
        <v>830</v>
      </c>
      <c r="J37" s="97">
        <v>0.9</v>
      </c>
      <c r="K37" s="97" t="s">
        <v>481</v>
      </c>
      <c r="L37" s="97" t="s">
        <v>832</v>
      </c>
      <c r="M37" s="97" t="s">
        <v>840</v>
      </c>
      <c r="N37" s="97" t="s">
        <v>473</v>
      </c>
      <c r="O37" s="97" t="s">
        <v>811</v>
      </c>
      <c r="P37" s="89" t="s">
        <v>481</v>
      </c>
      <c r="Q37" s="6"/>
      <c r="R37" s="6"/>
      <c r="S37" s="97" t="s">
        <v>832</v>
      </c>
      <c r="T37" s="6"/>
      <c r="U37" s="97" t="s">
        <v>832</v>
      </c>
      <c r="V37" s="97" t="s">
        <v>365</v>
      </c>
      <c r="W37" s="97" t="s">
        <v>35</v>
      </c>
      <c r="X37" s="97" t="s">
        <v>967</v>
      </c>
      <c r="Y37" s="97" t="s">
        <v>409</v>
      </c>
      <c r="Z37" s="97" t="s">
        <v>481</v>
      </c>
      <c r="AA37" s="100">
        <v>2017</v>
      </c>
      <c r="AB37" s="97" t="s">
        <v>817</v>
      </c>
      <c r="AC37" s="97" t="s">
        <v>56</v>
      </c>
      <c r="AD37" s="95"/>
      <c r="AE37" s="95"/>
      <c r="AF37" s="96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ht="48" x14ac:dyDescent="0.75">
      <c r="A38" s="6"/>
      <c r="B38" s="6"/>
      <c r="C38" s="6"/>
      <c r="D38" s="97" t="s">
        <v>467</v>
      </c>
      <c r="E38" s="98"/>
      <c r="F38" s="99">
        <v>3.65</v>
      </c>
      <c r="G38" s="97" t="s">
        <v>820</v>
      </c>
      <c r="H38" s="97" t="s">
        <v>830</v>
      </c>
      <c r="I38" s="97" t="s">
        <v>830</v>
      </c>
      <c r="J38" s="97">
        <v>0.5</v>
      </c>
      <c r="K38" s="97" t="s">
        <v>481</v>
      </c>
      <c r="L38" s="97" t="s">
        <v>832</v>
      </c>
      <c r="M38" s="97" t="s">
        <v>840</v>
      </c>
      <c r="N38" s="97" t="s">
        <v>473</v>
      </c>
      <c r="O38" s="97" t="s">
        <v>811</v>
      </c>
      <c r="P38" s="89" t="s">
        <v>481</v>
      </c>
      <c r="Q38" s="6"/>
      <c r="R38" s="6"/>
      <c r="S38" s="97" t="s">
        <v>832</v>
      </c>
      <c r="T38" s="6"/>
      <c r="U38" s="97" t="s">
        <v>832</v>
      </c>
      <c r="V38" s="97" t="s">
        <v>365</v>
      </c>
      <c r="W38" s="97" t="s">
        <v>35</v>
      </c>
      <c r="X38" s="97" t="s">
        <v>967</v>
      </c>
      <c r="Y38" s="97" t="s">
        <v>409</v>
      </c>
      <c r="Z38" s="97" t="s">
        <v>481</v>
      </c>
      <c r="AA38" s="100">
        <v>2017</v>
      </c>
      <c r="AB38" s="97" t="s">
        <v>817</v>
      </c>
      <c r="AC38" s="97" t="s">
        <v>56</v>
      </c>
      <c r="AD38" s="95"/>
      <c r="AE38" s="95"/>
      <c r="AF38" s="96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 ht="48" x14ac:dyDescent="0.75">
      <c r="A39" s="6"/>
      <c r="B39" s="6"/>
      <c r="C39" s="6"/>
      <c r="D39" s="97" t="s">
        <v>467</v>
      </c>
      <c r="E39" s="98"/>
      <c r="F39" s="99">
        <v>4.57</v>
      </c>
      <c r="G39" s="97" t="s">
        <v>820</v>
      </c>
      <c r="H39" s="97" t="s">
        <v>830</v>
      </c>
      <c r="I39" s="97" t="s">
        <v>830</v>
      </c>
      <c r="J39" s="97">
        <v>2.7</v>
      </c>
      <c r="K39" s="97" t="s">
        <v>481</v>
      </c>
      <c r="L39" s="97" t="s">
        <v>832</v>
      </c>
      <c r="M39" s="97" t="s">
        <v>840</v>
      </c>
      <c r="N39" s="97" t="s">
        <v>473</v>
      </c>
      <c r="O39" s="97" t="s">
        <v>811</v>
      </c>
      <c r="P39" s="89" t="s">
        <v>481</v>
      </c>
      <c r="Q39" s="6"/>
      <c r="R39" s="6"/>
      <c r="S39" s="97" t="s">
        <v>832</v>
      </c>
      <c r="T39" s="6"/>
      <c r="U39" s="97" t="s">
        <v>832</v>
      </c>
      <c r="V39" s="97" t="s">
        <v>56</v>
      </c>
      <c r="W39" s="97" t="s">
        <v>35</v>
      </c>
      <c r="X39" s="97" t="s">
        <v>967</v>
      </c>
      <c r="Y39" s="97" t="s">
        <v>409</v>
      </c>
      <c r="Z39" s="97" t="s">
        <v>481</v>
      </c>
      <c r="AA39" s="100">
        <v>2017</v>
      </c>
      <c r="AB39" s="97" t="s">
        <v>817</v>
      </c>
      <c r="AC39" s="97" t="s">
        <v>56</v>
      </c>
      <c r="AD39" s="95"/>
      <c r="AE39" s="95"/>
      <c r="AF39" s="96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ht="48" x14ac:dyDescent="0.75">
      <c r="A40" s="6"/>
      <c r="B40" s="6"/>
      <c r="C40" s="6"/>
      <c r="D40" s="97" t="s">
        <v>467</v>
      </c>
      <c r="E40" s="98"/>
      <c r="F40" s="99">
        <v>5.48</v>
      </c>
      <c r="G40" s="97" t="s">
        <v>820</v>
      </c>
      <c r="H40" s="97" t="s">
        <v>830</v>
      </c>
      <c r="I40" s="97" t="s">
        <v>830</v>
      </c>
      <c r="J40" s="97">
        <v>7.45</v>
      </c>
      <c r="K40" s="97" t="s">
        <v>481</v>
      </c>
      <c r="L40" s="97" t="s">
        <v>832</v>
      </c>
      <c r="M40" s="97" t="s">
        <v>840</v>
      </c>
      <c r="N40" s="97" t="s">
        <v>473</v>
      </c>
      <c r="O40" s="97" t="s">
        <v>811</v>
      </c>
      <c r="P40" s="89" t="s">
        <v>481</v>
      </c>
      <c r="Q40" s="6"/>
      <c r="R40" s="6"/>
      <c r="S40" s="97" t="s">
        <v>832</v>
      </c>
      <c r="T40" s="6"/>
      <c r="U40" s="97" t="s">
        <v>832</v>
      </c>
      <c r="V40" s="97" t="s">
        <v>365</v>
      </c>
      <c r="W40" s="97" t="s">
        <v>35</v>
      </c>
      <c r="X40" s="97" t="s">
        <v>967</v>
      </c>
      <c r="Y40" s="97" t="s">
        <v>409</v>
      </c>
      <c r="Z40" s="97" t="s">
        <v>481</v>
      </c>
      <c r="AA40" s="100">
        <v>2017</v>
      </c>
      <c r="AB40" s="97" t="s">
        <v>817</v>
      </c>
      <c r="AC40" s="97" t="s">
        <v>56</v>
      </c>
      <c r="AD40" s="95"/>
      <c r="AE40" s="95"/>
      <c r="AF40" s="96"/>
      <c r="AG40" s="95"/>
      <c r="AH40" s="95"/>
      <c r="AI40" s="95"/>
      <c r="AJ40" s="95"/>
      <c r="AK40" s="95"/>
      <c r="AL40" s="95"/>
      <c r="AM40" s="95"/>
      <c r="AN40" s="95"/>
      <c r="AO40" s="95"/>
    </row>
    <row r="41" spans="1:41" ht="48" x14ac:dyDescent="0.75">
      <c r="A41" s="6"/>
      <c r="B41" s="6"/>
      <c r="C41" s="6"/>
      <c r="D41" s="97" t="s">
        <v>467</v>
      </c>
      <c r="E41" s="98"/>
      <c r="F41" s="99">
        <v>4.87</v>
      </c>
      <c r="G41" s="97" t="s">
        <v>820</v>
      </c>
      <c r="H41" s="97" t="s">
        <v>830</v>
      </c>
      <c r="I41" s="97" t="s">
        <v>830</v>
      </c>
      <c r="J41" s="97">
        <v>5.05</v>
      </c>
      <c r="K41" s="97" t="s">
        <v>481</v>
      </c>
      <c r="L41" s="97" t="s">
        <v>832</v>
      </c>
      <c r="M41" s="97" t="s">
        <v>840</v>
      </c>
      <c r="N41" s="97" t="s">
        <v>473</v>
      </c>
      <c r="O41" s="97" t="s">
        <v>811</v>
      </c>
      <c r="P41" s="89" t="s">
        <v>481</v>
      </c>
      <c r="Q41" s="6"/>
      <c r="R41" s="6"/>
      <c r="S41" s="97" t="s">
        <v>832</v>
      </c>
      <c r="T41" s="6"/>
      <c r="U41" s="97" t="s">
        <v>832</v>
      </c>
      <c r="V41" s="97" t="s">
        <v>365</v>
      </c>
      <c r="W41" s="97" t="s">
        <v>35</v>
      </c>
      <c r="X41" s="97" t="s">
        <v>967</v>
      </c>
      <c r="Y41" s="97" t="s">
        <v>409</v>
      </c>
      <c r="Z41" s="97" t="s">
        <v>481</v>
      </c>
      <c r="AA41" s="100">
        <v>2017</v>
      </c>
      <c r="AB41" s="97" t="s">
        <v>817</v>
      </c>
      <c r="AC41" s="97" t="s">
        <v>56</v>
      </c>
      <c r="AD41" s="95"/>
      <c r="AE41" s="95"/>
      <c r="AF41" s="96"/>
      <c r="AG41" s="95"/>
      <c r="AH41" s="95"/>
      <c r="AI41" s="95"/>
      <c r="AJ41" s="95"/>
      <c r="AK41" s="95"/>
      <c r="AL41" s="95"/>
      <c r="AM41" s="95"/>
      <c r="AN41" s="95"/>
      <c r="AO41" s="95"/>
    </row>
    <row r="42" spans="1:41" ht="48" x14ac:dyDescent="0.75">
      <c r="A42" s="6"/>
      <c r="B42" s="6"/>
      <c r="C42" s="6"/>
      <c r="D42" s="97" t="s">
        <v>467</v>
      </c>
      <c r="E42" s="98"/>
      <c r="F42" s="99">
        <v>3.65</v>
      </c>
      <c r="G42" s="97" t="s">
        <v>820</v>
      </c>
      <c r="H42" s="97" t="s">
        <v>830</v>
      </c>
      <c r="I42" s="97" t="s">
        <v>830</v>
      </c>
      <c r="J42" s="97">
        <v>3.75</v>
      </c>
      <c r="K42" s="97" t="s">
        <v>481</v>
      </c>
      <c r="L42" s="97" t="s">
        <v>372</v>
      </c>
      <c r="M42" s="97" t="s">
        <v>840</v>
      </c>
      <c r="N42" s="97" t="s">
        <v>473</v>
      </c>
      <c r="O42" s="97" t="s">
        <v>811</v>
      </c>
      <c r="P42" s="89" t="s">
        <v>481</v>
      </c>
      <c r="Q42" s="6"/>
      <c r="R42" s="6"/>
      <c r="S42" s="97" t="s">
        <v>832</v>
      </c>
      <c r="T42" s="6"/>
      <c r="U42" s="97" t="s">
        <v>832</v>
      </c>
      <c r="V42" s="97" t="s">
        <v>365</v>
      </c>
      <c r="W42" s="97" t="s">
        <v>35</v>
      </c>
      <c r="X42" s="97" t="s">
        <v>967</v>
      </c>
      <c r="Y42" s="97" t="s">
        <v>409</v>
      </c>
      <c r="Z42" s="97" t="s">
        <v>481</v>
      </c>
      <c r="AA42" s="100">
        <v>2017</v>
      </c>
      <c r="AB42" s="97" t="s">
        <v>817</v>
      </c>
      <c r="AC42" s="97" t="s">
        <v>56</v>
      </c>
      <c r="AD42" s="95"/>
      <c r="AE42" s="95"/>
      <c r="AF42" s="96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ht="48" x14ac:dyDescent="0.75">
      <c r="A43" s="6"/>
      <c r="B43" s="6"/>
      <c r="C43" s="6"/>
      <c r="D43" s="97" t="s">
        <v>467</v>
      </c>
      <c r="E43" s="98"/>
      <c r="F43" s="99">
        <v>4.87</v>
      </c>
      <c r="G43" s="97" t="s">
        <v>820</v>
      </c>
      <c r="H43" s="97" t="s">
        <v>830</v>
      </c>
      <c r="I43" s="97" t="s">
        <v>830</v>
      </c>
      <c r="J43" s="97">
        <v>3.25</v>
      </c>
      <c r="K43" s="97" t="s">
        <v>481</v>
      </c>
      <c r="L43" s="97" t="s">
        <v>372</v>
      </c>
      <c r="M43" s="97" t="s">
        <v>840</v>
      </c>
      <c r="N43" s="97" t="s">
        <v>473</v>
      </c>
      <c r="O43" s="97" t="s">
        <v>811</v>
      </c>
      <c r="P43" s="89" t="s">
        <v>481</v>
      </c>
      <c r="Q43" s="6"/>
      <c r="R43" s="6"/>
      <c r="S43" s="97" t="s">
        <v>832</v>
      </c>
      <c r="T43" s="6"/>
      <c r="U43" s="97" t="s">
        <v>832</v>
      </c>
      <c r="V43" s="97" t="s">
        <v>365</v>
      </c>
      <c r="W43" s="97" t="s">
        <v>35</v>
      </c>
      <c r="X43" s="97" t="s">
        <v>967</v>
      </c>
      <c r="Y43" s="97" t="s">
        <v>409</v>
      </c>
      <c r="Z43" s="97" t="s">
        <v>481</v>
      </c>
      <c r="AA43" s="100">
        <v>2017</v>
      </c>
      <c r="AB43" s="97" t="s">
        <v>817</v>
      </c>
      <c r="AC43" s="97" t="s">
        <v>56</v>
      </c>
      <c r="AD43" s="95"/>
      <c r="AE43" s="95"/>
      <c r="AF43" s="96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ht="48" x14ac:dyDescent="0.75">
      <c r="A44" s="6"/>
      <c r="B44" s="97" t="s">
        <v>968</v>
      </c>
      <c r="C44" s="6"/>
      <c r="D44" s="97" t="s">
        <v>467</v>
      </c>
      <c r="E44" s="98"/>
      <c r="F44" s="99">
        <v>7.3</v>
      </c>
      <c r="G44" s="97" t="s">
        <v>820</v>
      </c>
      <c r="H44" s="97" t="s">
        <v>830</v>
      </c>
      <c r="I44" s="97" t="s">
        <v>830</v>
      </c>
      <c r="J44" s="97">
        <v>0.8</v>
      </c>
      <c r="K44" s="97" t="s">
        <v>481</v>
      </c>
      <c r="L44" s="97" t="s">
        <v>360</v>
      </c>
      <c r="M44" s="97" t="s">
        <v>840</v>
      </c>
      <c r="N44" s="97" t="s">
        <v>473</v>
      </c>
      <c r="O44" s="97" t="s">
        <v>811</v>
      </c>
      <c r="P44" s="89" t="s">
        <v>481</v>
      </c>
      <c r="Q44" s="97"/>
      <c r="R44" s="97"/>
      <c r="S44" s="97" t="s">
        <v>360</v>
      </c>
      <c r="T44" s="97"/>
      <c r="U44" s="97" t="s">
        <v>832</v>
      </c>
      <c r="V44" s="97" t="s">
        <v>365</v>
      </c>
      <c r="W44" s="97" t="s">
        <v>35</v>
      </c>
      <c r="X44" s="97" t="s">
        <v>967</v>
      </c>
      <c r="Y44" s="97" t="s">
        <v>409</v>
      </c>
      <c r="Z44" s="97" t="s">
        <v>481</v>
      </c>
      <c r="AA44" s="100">
        <v>2017</v>
      </c>
      <c r="AB44" s="97" t="s">
        <v>817</v>
      </c>
      <c r="AC44" s="97" t="s">
        <v>56</v>
      </c>
      <c r="AD44" s="95"/>
      <c r="AE44" s="95"/>
      <c r="AF44" s="96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ht="48" x14ac:dyDescent="0.75">
      <c r="A45" s="6"/>
      <c r="B45" s="97" t="s">
        <v>969</v>
      </c>
      <c r="C45" s="6"/>
      <c r="D45" s="97" t="s">
        <v>467</v>
      </c>
      <c r="E45" s="98"/>
      <c r="F45" s="99">
        <v>7.3</v>
      </c>
      <c r="G45" s="97" t="s">
        <v>820</v>
      </c>
      <c r="H45" s="97" t="s">
        <v>963</v>
      </c>
      <c r="I45" s="97" t="s">
        <v>963</v>
      </c>
      <c r="J45" s="97">
        <v>1.5</v>
      </c>
      <c r="K45" s="97" t="s">
        <v>481</v>
      </c>
      <c r="L45" s="97" t="s">
        <v>360</v>
      </c>
      <c r="M45" s="97" t="s">
        <v>840</v>
      </c>
      <c r="N45" s="97" t="s">
        <v>473</v>
      </c>
      <c r="O45" s="97" t="s">
        <v>811</v>
      </c>
      <c r="P45" s="89" t="s">
        <v>481</v>
      </c>
      <c r="Q45" s="97"/>
      <c r="R45" s="97"/>
      <c r="S45" s="97" t="s">
        <v>360</v>
      </c>
      <c r="T45" s="97"/>
      <c r="U45" s="97" t="s">
        <v>832</v>
      </c>
      <c r="V45" s="97" t="s">
        <v>365</v>
      </c>
      <c r="W45" s="97" t="s">
        <v>35</v>
      </c>
      <c r="X45" s="97" t="s">
        <v>967</v>
      </c>
      <c r="Y45" s="97" t="s">
        <v>409</v>
      </c>
      <c r="Z45" s="97" t="s">
        <v>481</v>
      </c>
      <c r="AA45" s="100">
        <v>2017</v>
      </c>
      <c r="AB45" s="97" t="s">
        <v>817</v>
      </c>
      <c r="AC45" s="97" t="s">
        <v>56</v>
      </c>
      <c r="AD45" s="95"/>
      <c r="AE45" s="95"/>
      <c r="AF45" s="96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ht="48" x14ac:dyDescent="0.75">
      <c r="A46" s="6"/>
      <c r="B46" s="6" t="s">
        <v>970</v>
      </c>
      <c r="C46" s="6"/>
      <c r="D46" s="97" t="s">
        <v>467</v>
      </c>
      <c r="E46" s="98"/>
      <c r="F46" s="99">
        <v>4.8099999999999996</v>
      </c>
      <c r="G46" s="97" t="s">
        <v>820</v>
      </c>
      <c r="H46" s="97" t="s">
        <v>971</v>
      </c>
      <c r="I46" s="97" t="s">
        <v>971</v>
      </c>
      <c r="J46" s="97">
        <v>2.2000000000000002</v>
      </c>
      <c r="K46" s="97" t="s">
        <v>481</v>
      </c>
      <c r="L46" s="97" t="s">
        <v>832</v>
      </c>
      <c r="M46" s="97" t="s">
        <v>840</v>
      </c>
      <c r="N46" s="97" t="s">
        <v>473</v>
      </c>
      <c r="O46" s="97" t="s">
        <v>811</v>
      </c>
      <c r="P46" s="89" t="s">
        <v>481</v>
      </c>
      <c r="Q46" s="6"/>
      <c r="R46" s="6"/>
      <c r="S46" s="97" t="s">
        <v>360</v>
      </c>
      <c r="T46" s="6"/>
      <c r="U46" s="97" t="s">
        <v>832</v>
      </c>
      <c r="V46" s="97" t="s">
        <v>56</v>
      </c>
      <c r="W46" s="97" t="s">
        <v>35</v>
      </c>
      <c r="X46" s="97" t="s">
        <v>967</v>
      </c>
      <c r="Y46" s="97" t="s">
        <v>409</v>
      </c>
      <c r="Z46" s="97" t="s">
        <v>481</v>
      </c>
      <c r="AA46" s="100">
        <v>2017</v>
      </c>
      <c r="AB46" s="97" t="s">
        <v>817</v>
      </c>
      <c r="AC46" s="97" t="s">
        <v>56</v>
      </c>
      <c r="AD46" s="95"/>
      <c r="AE46" s="95"/>
      <c r="AF46" s="96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ht="48" x14ac:dyDescent="0.75">
      <c r="A47" s="6"/>
      <c r="B47" s="6"/>
      <c r="C47" s="6"/>
      <c r="D47" s="97" t="s">
        <v>467</v>
      </c>
      <c r="E47" s="98"/>
      <c r="F47" s="99">
        <v>3.65</v>
      </c>
      <c r="G47" s="97" t="s">
        <v>820</v>
      </c>
      <c r="H47" s="97" t="s">
        <v>971</v>
      </c>
      <c r="I47" s="97" t="s">
        <v>971</v>
      </c>
      <c r="J47" s="97">
        <v>4.3499999999999996</v>
      </c>
      <c r="K47" s="97" t="s">
        <v>481</v>
      </c>
      <c r="L47" s="97" t="s">
        <v>832</v>
      </c>
      <c r="M47" s="97" t="s">
        <v>840</v>
      </c>
      <c r="N47" s="97" t="s">
        <v>473</v>
      </c>
      <c r="O47" s="97" t="s">
        <v>811</v>
      </c>
      <c r="P47" s="89" t="s">
        <v>481</v>
      </c>
      <c r="Q47" s="6"/>
      <c r="R47" s="6"/>
      <c r="S47" s="97" t="s">
        <v>360</v>
      </c>
      <c r="T47" s="6"/>
      <c r="U47" s="97" t="s">
        <v>832</v>
      </c>
      <c r="V47" s="97" t="s">
        <v>56</v>
      </c>
      <c r="W47" s="97" t="s">
        <v>35</v>
      </c>
      <c r="X47" s="97" t="s">
        <v>967</v>
      </c>
      <c r="Y47" s="97" t="s">
        <v>409</v>
      </c>
      <c r="Z47" s="97" t="s">
        <v>481</v>
      </c>
      <c r="AA47" s="100">
        <v>2017</v>
      </c>
      <c r="AB47" s="97" t="s">
        <v>817</v>
      </c>
      <c r="AC47" s="97" t="s">
        <v>56</v>
      </c>
      <c r="AD47" s="95"/>
      <c r="AE47" s="95"/>
      <c r="AF47" s="96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ht="48" x14ac:dyDescent="0.75">
      <c r="A48" s="6"/>
      <c r="B48" s="6"/>
      <c r="C48" s="6"/>
      <c r="D48" s="97" t="s">
        <v>467</v>
      </c>
      <c r="E48" s="98" t="s">
        <v>972</v>
      </c>
      <c r="F48" s="99">
        <v>7.3</v>
      </c>
      <c r="G48" s="97" t="s">
        <v>820</v>
      </c>
      <c r="H48" s="97" t="s">
        <v>830</v>
      </c>
      <c r="I48" s="97" t="s">
        <v>830</v>
      </c>
      <c r="J48" s="97">
        <v>8.8000000000000007</v>
      </c>
      <c r="K48" s="97">
        <v>2015</v>
      </c>
      <c r="L48" s="97" t="s">
        <v>360</v>
      </c>
      <c r="M48" s="97" t="s">
        <v>840</v>
      </c>
      <c r="N48" s="97" t="s">
        <v>473</v>
      </c>
      <c r="O48" s="97" t="s">
        <v>811</v>
      </c>
      <c r="P48" s="89" t="s">
        <v>481</v>
      </c>
      <c r="Q48" s="6"/>
      <c r="R48" s="6"/>
      <c r="S48" s="97" t="s">
        <v>360</v>
      </c>
      <c r="T48" s="6"/>
      <c r="U48" s="97" t="s">
        <v>832</v>
      </c>
      <c r="V48" s="97" t="s">
        <v>365</v>
      </c>
      <c r="W48" s="97" t="s">
        <v>35</v>
      </c>
      <c r="X48" s="97" t="s">
        <v>967</v>
      </c>
      <c r="Y48" s="97" t="s">
        <v>409</v>
      </c>
      <c r="Z48" s="97" t="s">
        <v>481</v>
      </c>
      <c r="AA48" s="100">
        <v>2017</v>
      </c>
      <c r="AB48" s="97" t="s">
        <v>261</v>
      </c>
      <c r="AC48" s="97" t="s">
        <v>56</v>
      </c>
      <c r="AD48" s="95"/>
      <c r="AE48" s="95"/>
      <c r="AF48" s="96"/>
      <c r="AG48" s="95"/>
      <c r="AH48" s="95"/>
      <c r="AI48" s="95"/>
      <c r="AJ48" s="95"/>
      <c r="AK48" s="95"/>
      <c r="AL48" s="95"/>
      <c r="AM48" s="95"/>
      <c r="AN48" s="95"/>
      <c r="AO48" s="95"/>
    </row>
    <row r="53" spans="1:41" x14ac:dyDescent="0.75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7"/>
      <c r="R53" s="117"/>
      <c r="S53" s="115"/>
      <c r="T53" s="115"/>
      <c r="U53" s="115"/>
      <c r="V53" s="115"/>
      <c r="W53" s="115"/>
      <c r="X53" s="118"/>
      <c r="Y53" s="115"/>
      <c r="Z53" s="115"/>
      <c r="AA53" s="95"/>
      <c r="AB53" s="95"/>
      <c r="AC53" s="115"/>
      <c r="AD53" s="95"/>
      <c r="AE53" s="95"/>
      <c r="AF53" s="96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1:41" x14ac:dyDescent="0.75">
      <c r="A54" s="115"/>
      <c r="B54" s="116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7"/>
      <c r="R54" s="117"/>
      <c r="S54" s="115"/>
      <c r="T54" s="115"/>
      <c r="U54" s="115"/>
      <c r="V54" s="115"/>
      <c r="W54" s="115"/>
      <c r="X54" s="118"/>
      <c r="Y54" s="115"/>
      <c r="Z54" s="115"/>
      <c r="AA54" s="95"/>
      <c r="AB54" s="95"/>
      <c r="AC54" s="115"/>
      <c r="AD54" s="95"/>
      <c r="AE54" s="95"/>
      <c r="AF54" s="96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x14ac:dyDescent="0.75">
      <c r="A55" s="115"/>
      <c r="B55" s="116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7"/>
      <c r="R55" s="117"/>
      <c r="S55" s="115"/>
      <c r="T55" s="115"/>
      <c r="U55" s="115"/>
      <c r="V55" s="115"/>
      <c r="W55" s="115"/>
      <c r="X55" s="118"/>
      <c r="Y55" s="115"/>
      <c r="Z55" s="115"/>
      <c r="AA55" s="95"/>
      <c r="AB55" s="95"/>
      <c r="AC55" s="115"/>
      <c r="AD55" s="95"/>
      <c r="AE55" s="95"/>
      <c r="AF55" s="96"/>
      <c r="AG55" s="95"/>
      <c r="AH55" s="95"/>
      <c r="AI55" s="95"/>
      <c r="AJ55" s="95"/>
      <c r="AK55" s="95"/>
      <c r="AL55" s="95"/>
      <c r="AM55" s="95"/>
      <c r="AN55" s="95"/>
      <c r="AO55" s="95"/>
    </row>
    <row r="56" spans="1:41" x14ac:dyDescent="0.75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7"/>
      <c r="R56" s="117"/>
      <c r="S56" s="115"/>
      <c r="T56" s="115"/>
      <c r="U56" s="115"/>
      <c r="V56" s="115"/>
      <c r="W56" s="115"/>
      <c r="X56" s="118"/>
      <c r="Y56" s="115"/>
      <c r="Z56" s="115"/>
      <c r="AA56" s="95"/>
      <c r="AB56" s="95"/>
      <c r="AC56" s="115"/>
      <c r="AD56" s="95"/>
      <c r="AE56" s="95"/>
      <c r="AF56" s="96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x14ac:dyDescent="0.75">
      <c r="A57" s="115"/>
      <c r="B57" s="116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7"/>
      <c r="R57" s="117"/>
      <c r="S57" s="115"/>
      <c r="T57" s="115"/>
      <c r="U57" s="115"/>
      <c r="V57" s="115"/>
      <c r="W57" s="115"/>
      <c r="X57" s="118"/>
      <c r="Y57" s="115"/>
      <c r="Z57" s="115"/>
      <c r="AA57" s="95"/>
      <c r="AB57" s="95"/>
      <c r="AC57" s="115"/>
      <c r="AD57" s="95"/>
      <c r="AE57" s="95"/>
      <c r="AF57" s="96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x14ac:dyDescent="0.75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7"/>
      <c r="R58" s="117"/>
      <c r="S58" s="115"/>
      <c r="T58" s="115"/>
      <c r="U58" s="115"/>
      <c r="V58" s="115"/>
      <c r="W58" s="115"/>
      <c r="X58" s="118"/>
      <c r="Y58" s="115"/>
      <c r="Z58" s="115"/>
      <c r="AA58" s="95"/>
      <c r="AB58" s="95"/>
      <c r="AC58" s="115"/>
      <c r="AD58" s="95"/>
      <c r="AE58" s="95"/>
      <c r="AF58" s="96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41" x14ac:dyDescent="0.75">
      <c r="A59" s="115"/>
      <c r="B59" s="116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7"/>
      <c r="R59" s="117"/>
      <c r="S59" s="115"/>
      <c r="T59" s="115"/>
      <c r="U59" s="115"/>
      <c r="V59" s="115"/>
      <c r="W59" s="115"/>
      <c r="X59" s="118"/>
      <c r="Y59" s="115"/>
      <c r="Z59" s="115"/>
      <c r="AA59" s="95"/>
      <c r="AB59" s="95"/>
      <c r="AC59" s="115"/>
      <c r="AD59" s="95"/>
      <c r="AE59" s="95"/>
      <c r="AF59" s="96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x14ac:dyDescent="0.75">
      <c r="A60" s="115"/>
      <c r="B60" s="116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7"/>
      <c r="R60" s="117"/>
      <c r="S60" s="115"/>
      <c r="T60" s="115"/>
      <c r="U60" s="115"/>
      <c r="V60" s="115"/>
      <c r="W60" s="115"/>
      <c r="X60" s="118"/>
      <c r="Y60" s="115"/>
      <c r="Z60" s="115"/>
      <c r="AA60" s="95"/>
      <c r="AB60" s="95"/>
      <c r="AC60" s="115"/>
      <c r="AD60" s="95"/>
      <c r="AE60" s="95"/>
      <c r="AF60" s="96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1:41" x14ac:dyDescent="0.75">
      <c r="A61" s="115"/>
      <c r="B61" s="116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7"/>
      <c r="R61" s="117"/>
      <c r="S61" s="115"/>
      <c r="T61" s="115"/>
      <c r="U61" s="115"/>
      <c r="V61" s="115"/>
      <c r="W61" s="115"/>
      <c r="X61" s="118"/>
      <c r="Y61" s="115"/>
      <c r="Z61" s="115"/>
      <c r="AA61" s="95"/>
      <c r="AB61" s="95"/>
      <c r="AC61" s="115"/>
      <c r="AD61" s="95"/>
      <c r="AE61" s="95"/>
      <c r="AF61" s="96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1:41" x14ac:dyDescent="0.75">
      <c r="A62" s="115"/>
      <c r="B62" s="116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7"/>
      <c r="R62" s="117"/>
      <c r="S62" s="115"/>
      <c r="T62" s="115"/>
      <c r="U62" s="115"/>
      <c r="V62" s="115"/>
      <c r="W62" s="115"/>
      <c r="X62" s="118"/>
      <c r="Y62" s="115"/>
      <c r="Z62" s="115"/>
      <c r="AA62" s="95"/>
      <c r="AB62" s="95"/>
      <c r="AC62" s="115"/>
      <c r="AD62" s="95"/>
      <c r="AE62" s="95"/>
      <c r="AF62" s="96"/>
      <c r="AG62" s="95"/>
      <c r="AH62" s="95"/>
      <c r="AI62" s="95"/>
      <c r="AJ62" s="95"/>
      <c r="AK62" s="95"/>
      <c r="AL62" s="95"/>
      <c r="AM62" s="95"/>
      <c r="AN62" s="95"/>
      <c r="AO62" s="95"/>
    </row>
    <row r="63" spans="1:41" x14ac:dyDescent="0.75">
      <c r="A63" s="115"/>
      <c r="B63" s="116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7"/>
      <c r="R63" s="117"/>
      <c r="S63" s="115"/>
      <c r="T63" s="115"/>
      <c r="U63" s="115"/>
      <c r="V63" s="115"/>
      <c r="W63" s="115"/>
      <c r="X63" s="118"/>
      <c r="Y63" s="115"/>
      <c r="Z63" s="115"/>
      <c r="AA63" s="95"/>
      <c r="AB63" s="95"/>
      <c r="AC63" s="115"/>
      <c r="AD63" s="95"/>
      <c r="AE63" s="95"/>
      <c r="AF63" s="96"/>
      <c r="AG63" s="95"/>
      <c r="AH63" s="95"/>
      <c r="AI63" s="95"/>
      <c r="AJ63" s="95"/>
      <c r="AK63" s="95"/>
      <c r="AL63" s="95"/>
      <c r="AM63" s="95"/>
      <c r="AN63" s="95"/>
      <c r="AO63" s="95"/>
    </row>
    <row r="64" spans="1:41" x14ac:dyDescent="0.75">
      <c r="A64" s="115"/>
      <c r="B64" s="116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7"/>
      <c r="R64" s="117"/>
      <c r="S64" s="115"/>
      <c r="T64" s="115"/>
      <c r="U64" s="115"/>
      <c r="V64" s="115"/>
      <c r="W64" s="115"/>
      <c r="X64" s="118"/>
      <c r="Y64" s="115"/>
      <c r="Z64" s="115"/>
      <c r="AA64" s="95"/>
      <c r="AB64" s="95"/>
      <c r="AC64" s="115"/>
      <c r="AD64" s="95"/>
      <c r="AE64" s="95"/>
      <c r="AF64" s="96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x14ac:dyDescent="0.75">
      <c r="A65" s="115"/>
      <c r="B65" s="116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7"/>
      <c r="R65" s="117"/>
      <c r="S65" s="115"/>
      <c r="T65" s="115"/>
      <c r="U65" s="115"/>
      <c r="V65" s="115"/>
      <c r="W65" s="115"/>
      <c r="X65" s="118"/>
      <c r="Y65" s="115"/>
      <c r="Z65" s="115"/>
      <c r="AA65" s="95"/>
      <c r="AB65" s="95"/>
      <c r="AC65" s="115"/>
      <c r="AD65" s="95"/>
      <c r="AE65" s="95"/>
      <c r="AF65" s="96"/>
      <c r="AG65" s="95"/>
      <c r="AH65" s="95"/>
      <c r="AI65" s="95"/>
      <c r="AJ65" s="95"/>
      <c r="AK65" s="95"/>
      <c r="AL65" s="95"/>
      <c r="AM65" s="95"/>
      <c r="AN65" s="95"/>
      <c r="AO65" s="95"/>
    </row>
    <row r="66" spans="1:41" x14ac:dyDescent="0.75">
      <c r="A66" s="83"/>
      <c r="B66" s="83"/>
      <c r="C66" s="119"/>
      <c r="D66" s="119"/>
      <c r="E66" s="83"/>
      <c r="F66" s="120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3"/>
      <c r="R66" s="3"/>
      <c r="S66" s="119"/>
      <c r="T66" s="119"/>
      <c r="U66" s="119"/>
      <c r="V66" s="119"/>
      <c r="W66" s="119"/>
      <c r="X66" s="121"/>
      <c r="Y66" s="119"/>
      <c r="Z66" s="119"/>
      <c r="AA66" s="119"/>
      <c r="AB66" s="119"/>
      <c r="AC66" s="119"/>
      <c r="AD66" s="95"/>
      <c r="AE66" s="95"/>
      <c r="AF66" s="96"/>
      <c r="AG66" s="95"/>
      <c r="AH66" s="95"/>
      <c r="AI66" s="95"/>
      <c r="AJ66" s="95"/>
      <c r="AK66" s="95"/>
      <c r="AL66" s="95"/>
      <c r="AM66" s="95"/>
      <c r="AN66" s="95"/>
      <c r="AO66" s="95"/>
    </row>
    <row r="67" spans="1:41" x14ac:dyDescent="0.75">
      <c r="A67" s="83"/>
      <c r="B67" s="83"/>
      <c r="C67" s="119"/>
      <c r="D67" s="119"/>
      <c r="E67" s="83"/>
      <c r="F67" s="120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2"/>
      <c r="R67" s="122"/>
      <c r="S67" s="119"/>
      <c r="T67" s="119"/>
      <c r="U67" s="119"/>
      <c r="V67" s="119"/>
      <c r="W67" s="119"/>
      <c r="X67" s="121"/>
      <c r="Y67" s="119"/>
      <c r="Z67" s="119"/>
      <c r="AA67" s="119"/>
      <c r="AB67" s="119"/>
      <c r="AC67" s="119"/>
      <c r="AD67" s="95"/>
      <c r="AE67" s="95"/>
      <c r="AF67" s="96"/>
      <c r="AG67" s="95"/>
      <c r="AH67" s="95"/>
      <c r="AI67" s="95"/>
      <c r="AJ67" s="95"/>
      <c r="AK67" s="95"/>
      <c r="AL67" s="95"/>
      <c r="AM67" s="95"/>
      <c r="AN67" s="95"/>
      <c r="AO67" s="95"/>
    </row>
    <row r="68" spans="1:41" x14ac:dyDescent="0.75">
      <c r="A68" s="83"/>
      <c r="B68" s="83"/>
      <c r="C68" s="119"/>
      <c r="D68" s="119"/>
      <c r="E68" s="83"/>
      <c r="F68" s="120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21"/>
      <c r="Y68" s="119"/>
      <c r="Z68" s="119"/>
      <c r="AA68" s="119"/>
      <c r="AB68" s="119"/>
      <c r="AC68" s="119"/>
      <c r="AD68" s="95"/>
      <c r="AE68" s="95"/>
      <c r="AF68" s="96"/>
      <c r="AG68" s="95"/>
      <c r="AH68" s="95"/>
      <c r="AI68" s="95"/>
      <c r="AJ68" s="95"/>
      <c r="AK68" s="95"/>
      <c r="AL68" s="95"/>
      <c r="AM68" s="95"/>
      <c r="AN68" s="95"/>
      <c r="AO68" s="95"/>
    </row>
    <row r="69" spans="1:41" x14ac:dyDescent="0.75">
      <c r="A69" s="115"/>
      <c r="B69" s="116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7"/>
      <c r="R69" s="117"/>
      <c r="S69" s="115"/>
      <c r="T69" s="115"/>
      <c r="U69" s="115"/>
      <c r="V69" s="115"/>
      <c r="W69" s="115"/>
      <c r="X69" s="118"/>
      <c r="Y69" s="115"/>
      <c r="Z69" s="115"/>
      <c r="AA69" s="95"/>
      <c r="AB69" s="95"/>
      <c r="AC69" s="115"/>
      <c r="AD69" s="95"/>
      <c r="AE69" s="95"/>
      <c r="AF69" s="96"/>
      <c r="AG69" s="95"/>
      <c r="AH69" s="95"/>
      <c r="AI69" s="95"/>
      <c r="AJ69" s="95"/>
      <c r="AK69" s="95"/>
      <c r="AL69" s="95"/>
      <c r="AM69" s="95"/>
      <c r="AN69" s="95"/>
      <c r="AO69" s="95"/>
    </row>
    <row r="70" spans="1:41" x14ac:dyDescent="0.75">
      <c r="A70" s="115"/>
      <c r="B70" s="11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7"/>
      <c r="R70" s="117"/>
      <c r="S70" s="115"/>
      <c r="T70" s="115"/>
      <c r="U70" s="115"/>
      <c r="V70" s="115"/>
      <c r="W70" s="115"/>
      <c r="X70" s="118"/>
      <c r="Y70" s="115"/>
      <c r="Z70" s="115"/>
      <c r="AA70" s="95"/>
      <c r="AB70" s="95"/>
      <c r="AC70" s="115"/>
      <c r="AD70" s="95"/>
      <c r="AE70" s="95"/>
      <c r="AF70" s="96"/>
      <c r="AG70" s="95"/>
      <c r="AH70" s="95"/>
      <c r="AI70" s="95"/>
      <c r="AJ70" s="95"/>
      <c r="AK70" s="95"/>
      <c r="AL70" s="95"/>
      <c r="AM70" s="95"/>
      <c r="AN70" s="95"/>
      <c r="AO70" s="95"/>
    </row>
    <row r="71" spans="1:41" x14ac:dyDescent="0.75">
      <c r="A71" s="115"/>
      <c r="B71" s="116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7"/>
      <c r="R71" s="117"/>
      <c r="S71" s="115"/>
      <c r="T71" s="115"/>
      <c r="U71" s="115"/>
      <c r="V71" s="115"/>
      <c r="W71" s="115"/>
      <c r="X71" s="118"/>
      <c r="Y71" s="115"/>
      <c r="Z71" s="115"/>
      <c r="AA71" s="95"/>
      <c r="AB71" s="95"/>
      <c r="AC71" s="115"/>
      <c r="AD71" s="95"/>
      <c r="AE71" s="95"/>
      <c r="AF71" s="96"/>
      <c r="AG71" s="95"/>
      <c r="AH71" s="95"/>
      <c r="AI71" s="95"/>
      <c r="AJ71" s="95"/>
      <c r="AK71" s="95"/>
      <c r="AL71" s="95"/>
      <c r="AM71" s="95"/>
      <c r="AN71" s="95"/>
      <c r="AO71" s="95"/>
    </row>
    <row r="72" spans="1:41" x14ac:dyDescent="0.75">
      <c r="A72" s="115"/>
      <c r="B72" s="116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7"/>
      <c r="R72" s="117"/>
      <c r="S72" s="115"/>
      <c r="T72" s="115"/>
      <c r="U72" s="115"/>
      <c r="V72" s="115"/>
      <c r="W72" s="115"/>
      <c r="X72" s="118"/>
      <c r="Y72" s="115"/>
      <c r="Z72" s="115"/>
      <c r="AA72" s="95"/>
      <c r="AB72" s="95"/>
      <c r="AC72" s="115"/>
      <c r="AD72" s="95"/>
      <c r="AE72" s="95"/>
      <c r="AF72" s="96"/>
      <c r="AG72" s="95"/>
      <c r="AH72" s="95"/>
      <c r="AI72" s="95"/>
      <c r="AJ72" s="95"/>
      <c r="AK72" s="95"/>
      <c r="AL72" s="95"/>
      <c r="AM72" s="95"/>
      <c r="AN72" s="95"/>
      <c r="AO72" s="95"/>
    </row>
    <row r="73" spans="1:41" x14ac:dyDescent="0.75">
      <c r="A73" s="115"/>
      <c r="B73" s="116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7"/>
      <c r="R73" s="117"/>
      <c r="S73" s="115"/>
      <c r="T73" s="115"/>
      <c r="U73" s="115"/>
      <c r="V73" s="115"/>
      <c r="W73" s="115"/>
      <c r="X73" s="118"/>
      <c r="Y73" s="115"/>
      <c r="Z73" s="115"/>
      <c r="AA73" s="95"/>
      <c r="AB73" s="95"/>
      <c r="AC73" s="115"/>
      <c r="AD73" s="95"/>
      <c r="AE73" s="95"/>
      <c r="AF73" s="96"/>
      <c r="AG73" s="95"/>
      <c r="AH73" s="95"/>
      <c r="AI73" s="95"/>
      <c r="AJ73" s="95"/>
      <c r="AK73" s="95"/>
      <c r="AL73" s="95"/>
      <c r="AM73" s="95"/>
      <c r="AN73" s="95"/>
      <c r="AO73" s="95"/>
    </row>
    <row r="74" spans="1:41" x14ac:dyDescent="0.75">
      <c r="A74" s="115"/>
      <c r="B74" s="116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7"/>
      <c r="R74" s="117"/>
      <c r="S74" s="115"/>
      <c r="T74" s="115"/>
      <c r="U74" s="115"/>
      <c r="V74" s="115"/>
      <c r="W74" s="115"/>
      <c r="X74" s="118"/>
      <c r="Y74" s="115"/>
      <c r="Z74" s="115"/>
      <c r="AA74" s="95"/>
      <c r="AB74" s="95"/>
      <c r="AC74" s="115"/>
      <c r="AD74" s="95"/>
      <c r="AE74" s="95"/>
      <c r="AF74" s="96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x14ac:dyDescent="0.75">
      <c r="A75" s="115"/>
      <c r="B75" s="116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7"/>
      <c r="R75" s="117"/>
      <c r="S75" s="115"/>
      <c r="T75" s="115"/>
      <c r="U75" s="115"/>
      <c r="V75" s="115"/>
      <c r="W75" s="115"/>
      <c r="X75" s="118"/>
      <c r="Y75" s="115"/>
      <c r="Z75" s="115"/>
      <c r="AA75" s="95"/>
      <c r="AB75" s="95"/>
      <c r="AC75" s="115"/>
      <c r="AD75" s="95"/>
      <c r="AE75" s="95"/>
      <c r="AF75" s="96"/>
      <c r="AG75" s="95"/>
      <c r="AH75" s="95"/>
      <c r="AI75" s="95"/>
      <c r="AJ75" s="95"/>
      <c r="AK75" s="95"/>
      <c r="AL75" s="95"/>
      <c r="AM75" s="95"/>
      <c r="AN75" s="95"/>
      <c r="AO75" s="95"/>
    </row>
    <row r="76" spans="1:41" x14ac:dyDescent="0.75">
      <c r="A76" s="115"/>
      <c r="B76" s="116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7"/>
      <c r="R76" s="117"/>
      <c r="S76" s="115"/>
      <c r="T76" s="115"/>
      <c r="U76" s="115"/>
      <c r="V76" s="115"/>
      <c r="W76" s="115"/>
      <c r="X76" s="118"/>
      <c r="Y76" s="115"/>
      <c r="Z76" s="115"/>
      <c r="AA76" s="95"/>
      <c r="AB76" s="95"/>
      <c r="AC76" s="115"/>
      <c r="AD76" s="95"/>
      <c r="AE76" s="95"/>
      <c r="AF76" s="96"/>
      <c r="AG76" s="95"/>
      <c r="AH76" s="95"/>
      <c r="AI76" s="95"/>
      <c r="AJ76" s="95"/>
      <c r="AK76" s="95"/>
      <c r="AL76" s="95"/>
      <c r="AM76" s="95"/>
      <c r="AN76" s="95"/>
      <c r="AO76" s="95"/>
    </row>
    <row r="77" spans="1:41" x14ac:dyDescent="0.75">
      <c r="A77" s="115"/>
      <c r="B77" s="116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7"/>
      <c r="R77" s="117"/>
      <c r="S77" s="115"/>
      <c r="T77" s="115"/>
      <c r="U77" s="115"/>
      <c r="V77" s="115"/>
      <c r="W77" s="115"/>
      <c r="X77" s="118"/>
      <c r="Y77" s="115"/>
      <c r="Z77" s="115"/>
      <c r="AA77" s="95"/>
      <c r="AB77" s="95"/>
      <c r="AC77" s="115"/>
      <c r="AD77" s="95"/>
      <c r="AE77" s="95"/>
      <c r="AF77" s="96"/>
      <c r="AG77" s="95"/>
      <c r="AH77" s="95"/>
      <c r="AI77" s="95"/>
      <c r="AJ77" s="95"/>
      <c r="AK77" s="95"/>
      <c r="AL77" s="95"/>
      <c r="AM77" s="95"/>
      <c r="AN77" s="95"/>
      <c r="AO77" s="95"/>
    </row>
    <row r="78" spans="1:41" x14ac:dyDescent="0.75">
      <c r="A78" s="115"/>
      <c r="B78" s="116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7"/>
      <c r="R78" s="117"/>
      <c r="S78" s="115"/>
      <c r="T78" s="115"/>
      <c r="U78" s="115"/>
      <c r="V78" s="115"/>
      <c r="W78" s="115"/>
      <c r="X78" s="118"/>
      <c r="Y78" s="115"/>
      <c r="Z78" s="115"/>
      <c r="AA78" s="95"/>
      <c r="AB78" s="95"/>
      <c r="AC78" s="115"/>
      <c r="AD78" s="95"/>
      <c r="AE78" s="95"/>
      <c r="AF78" s="96"/>
      <c r="AG78" s="95"/>
      <c r="AH78" s="95"/>
      <c r="AI78" s="95"/>
      <c r="AJ78" s="95"/>
      <c r="AK78" s="95"/>
      <c r="AL78" s="95"/>
      <c r="AM78" s="95"/>
      <c r="AN78" s="95"/>
      <c r="AO78" s="95"/>
    </row>
    <row r="79" spans="1:41" x14ac:dyDescent="0.75">
      <c r="A79" s="115"/>
      <c r="B79" s="116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7"/>
      <c r="R79" s="117"/>
      <c r="S79" s="115"/>
      <c r="T79" s="115"/>
      <c r="U79" s="115"/>
      <c r="V79" s="115"/>
      <c r="W79" s="115"/>
      <c r="X79" s="118"/>
      <c r="Y79" s="115"/>
      <c r="Z79" s="115"/>
      <c r="AA79" s="95"/>
      <c r="AB79" s="95"/>
      <c r="AC79" s="115"/>
      <c r="AD79" s="95"/>
      <c r="AE79" s="95"/>
      <c r="AF79" s="96"/>
      <c r="AG79" s="95"/>
      <c r="AH79" s="95"/>
      <c r="AI79" s="95"/>
      <c r="AJ79" s="95"/>
      <c r="AK79" s="95"/>
      <c r="AL79" s="95"/>
      <c r="AM79" s="95"/>
      <c r="AN79" s="95"/>
      <c r="AO79" s="95"/>
    </row>
    <row r="91" spans="1:42" x14ac:dyDescent="0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115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123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96"/>
      <c r="AL91" s="96"/>
      <c r="AM91" s="96"/>
      <c r="AN91" s="96"/>
      <c r="AO91" s="96"/>
      <c r="AP91" s="96"/>
    </row>
    <row r="92" spans="1:42" x14ac:dyDescent="0.75">
      <c r="L92" s="115"/>
    </row>
    <row r="93" spans="1:42" x14ac:dyDescent="0.75">
      <c r="L93" s="115"/>
    </row>
    <row r="94" spans="1:42" x14ac:dyDescent="0.75">
      <c r="L94" s="115"/>
    </row>
  </sheetData>
  <mergeCells count="39">
    <mergeCell ref="T24:T25"/>
    <mergeCell ref="Q66:R66"/>
    <mergeCell ref="Q2:R2"/>
    <mergeCell ref="A7:A12"/>
    <mergeCell ref="B7:B12"/>
    <mergeCell ref="Q7:Q12"/>
    <mergeCell ref="R7:R12"/>
    <mergeCell ref="A34:A48"/>
    <mergeCell ref="B34:B43"/>
    <mergeCell ref="C34:C48"/>
    <mergeCell ref="Q34:Q43"/>
    <mergeCell ref="R34:R43"/>
    <mergeCell ref="Q24:Q25"/>
    <mergeCell ref="B46:B48"/>
    <mergeCell ref="Q46:Q48"/>
    <mergeCell ref="R46:R48"/>
    <mergeCell ref="T46:T48"/>
    <mergeCell ref="B32:B33"/>
    <mergeCell ref="C32:C33"/>
    <mergeCell ref="Q32:Q33"/>
    <mergeCell ref="R32:R33"/>
    <mergeCell ref="T32:T33"/>
    <mergeCell ref="T34:T43"/>
    <mergeCell ref="C5:C15"/>
    <mergeCell ref="C16:C17"/>
    <mergeCell ref="C24:C26"/>
    <mergeCell ref="A1:AC1"/>
    <mergeCell ref="A32:A33"/>
    <mergeCell ref="A21:A23"/>
    <mergeCell ref="A16:A17"/>
    <mergeCell ref="A28:A30"/>
    <mergeCell ref="R24:R25"/>
    <mergeCell ref="C21:C23"/>
    <mergeCell ref="C28:C30"/>
    <mergeCell ref="A24:A25"/>
    <mergeCell ref="B24:B25"/>
    <mergeCell ref="C18:C19"/>
    <mergeCell ref="A18:A19"/>
    <mergeCell ref="T7:T12"/>
  </mergeCells>
  <pageMargins left="0.7" right="0.7" top="0.75" bottom="0.75" header="0.3" footer="0.3"/>
  <pageSetup paperSize="8" scale="35" pageOrder="overThenDown" orientation="landscape" r:id="rId1"/>
  <rowBreaks count="1" manualBreakCount="1">
    <brk id="33" max="2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6E0F-E686-46B9-B147-798ED02A2FE3}">
  <dimension ref="A1:Z54"/>
  <sheetViews>
    <sheetView view="pageBreakPreview" zoomScale="69" zoomScaleNormal="69" zoomScaleSheetLayoutView="69" workbookViewId="0">
      <pane ySplit="1" topLeftCell="A2" activePane="bottomLeft" state="frozen"/>
      <selection pane="bottomLeft" activeCell="C6" sqref="C6"/>
    </sheetView>
  </sheetViews>
  <sheetFormatPr defaultColWidth="21.26953125" defaultRowHeight="14.75" x14ac:dyDescent="0.75"/>
  <cols>
    <col min="1" max="1" width="21.26953125" style="132"/>
    <col min="2" max="2" width="21.26953125" style="140"/>
    <col min="3" max="13" width="21.26953125" style="132"/>
    <col min="14" max="14" width="21.26953125" style="129"/>
    <col min="15" max="16384" width="21.26953125" style="132"/>
  </cols>
  <sheetData>
    <row r="1" spans="1:26" s="125" customFormat="1" ht="29.5" x14ac:dyDescent="0.75">
      <c r="A1" s="125" t="s">
        <v>82</v>
      </c>
      <c r="B1" s="125" t="s">
        <v>973</v>
      </c>
      <c r="C1" s="125" t="s">
        <v>974</v>
      </c>
      <c r="D1" s="125" t="s">
        <v>975</v>
      </c>
      <c r="E1" s="125" t="s">
        <v>976</v>
      </c>
      <c r="F1" s="125" t="s">
        <v>977</v>
      </c>
      <c r="G1" s="125" t="s">
        <v>978</v>
      </c>
      <c r="H1" s="125" t="s">
        <v>979</v>
      </c>
      <c r="I1" s="125" t="s">
        <v>980</v>
      </c>
      <c r="J1" s="125" t="s">
        <v>981</v>
      </c>
      <c r="K1" s="125" t="s">
        <v>982</v>
      </c>
      <c r="L1" s="125" t="s">
        <v>983</v>
      </c>
      <c r="M1" s="125" t="s">
        <v>984</v>
      </c>
      <c r="N1" s="125" t="s">
        <v>985</v>
      </c>
      <c r="O1" s="125" t="s">
        <v>986</v>
      </c>
      <c r="P1" s="125" t="s">
        <v>987</v>
      </c>
      <c r="Q1" s="125" t="s">
        <v>988</v>
      </c>
      <c r="R1" s="125" t="s">
        <v>989</v>
      </c>
      <c r="S1" s="125" t="s">
        <v>990</v>
      </c>
      <c r="T1" s="125" t="s">
        <v>991</v>
      </c>
      <c r="U1" s="125" t="s">
        <v>992</v>
      </c>
      <c r="V1" s="1" t="s">
        <v>303</v>
      </c>
      <c r="W1" s="1"/>
      <c r="X1" s="125" t="s">
        <v>993</v>
      </c>
      <c r="Y1" s="125" t="s">
        <v>994</v>
      </c>
      <c r="Z1" s="125" t="s">
        <v>995</v>
      </c>
    </row>
    <row r="2" spans="1:26" ht="29.5" x14ac:dyDescent="0.75">
      <c r="A2" s="126">
        <v>1</v>
      </c>
      <c r="B2" s="143" t="s">
        <v>827</v>
      </c>
      <c r="C2" s="126"/>
      <c r="D2" s="126" t="s">
        <v>996</v>
      </c>
      <c r="E2" s="126">
        <v>4</v>
      </c>
      <c r="F2" s="126">
        <v>25</v>
      </c>
      <c r="G2" s="126">
        <v>100</v>
      </c>
      <c r="H2" s="126">
        <v>5</v>
      </c>
      <c r="I2" s="126">
        <v>8.5</v>
      </c>
      <c r="J2" s="126">
        <v>7.31</v>
      </c>
      <c r="K2" s="127">
        <v>0.6</v>
      </c>
      <c r="L2" s="126">
        <v>2</v>
      </c>
      <c r="M2" s="126">
        <v>4</v>
      </c>
      <c r="N2" s="128" t="s">
        <v>997</v>
      </c>
      <c r="O2" s="126">
        <v>25</v>
      </c>
      <c r="P2" s="126" t="s">
        <v>481</v>
      </c>
      <c r="Q2" s="126">
        <v>2</v>
      </c>
      <c r="R2" s="126" t="s">
        <v>996</v>
      </c>
      <c r="S2" s="129" t="s">
        <v>998</v>
      </c>
      <c r="T2" s="126" t="s">
        <v>999</v>
      </c>
      <c r="U2" s="126">
        <f>25/2</f>
        <v>12.5</v>
      </c>
      <c r="V2" s="130">
        <v>72.040722942599999</v>
      </c>
      <c r="W2" s="130">
        <v>34.209112248099999</v>
      </c>
      <c r="X2" s="126" t="s">
        <v>1000</v>
      </c>
      <c r="Y2" s="126" t="s">
        <v>832</v>
      </c>
      <c r="Z2" s="126"/>
    </row>
    <row r="3" spans="1:26" ht="29.5" x14ac:dyDescent="0.75">
      <c r="A3" s="126">
        <v>2</v>
      </c>
      <c r="B3" s="143"/>
      <c r="C3" s="126"/>
      <c r="D3" s="126" t="s">
        <v>996</v>
      </c>
      <c r="E3" s="126">
        <v>2</v>
      </c>
      <c r="F3" s="127">
        <v>12</v>
      </c>
      <c r="G3" s="127">
        <v>24</v>
      </c>
      <c r="H3" s="127">
        <v>3</v>
      </c>
      <c r="I3" s="127">
        <v>8.5</v>
      </c>
      <c r="J3" s="126">
        <v>7.31</v>
      </c>
      <c r="K3" s="127">
        <v>0.6</v>
      </c>
      <c r="L3" s="126">
        <v>2</v>
      </c>
      <c r="M3" s="126">
        <v>5</v>
      </c>
      <c r="N3" s="128" t="s">
        <v>997</v>
      </c>
      <c r="O3" s="127">
        <f>F3</f>
        <v>12</v>
      </c>
      <c r="P3" s="126" t="s">
        <v>481</v>
      </c>
      <c r="Q3" s="126">
        <v>5</v>
      </c>
      <c r="R3" s="126" t="s">
        <v>996</v>
      </c>
      <c r="S3" s="129" t="s">
        <v>998</v>
      </c>
      <c r="T3" s="126" t="s">
        <v>999</v>
      </c>
      <c r="U3" s="127">
        <f>F3/2</f>
        <v>6</v>
      </c>
      <c r="V3" s="130">
        <v>72.076304228799998</v>
      </c>
      <c r="W3" s="130">
        <v>34.208899129599999</v>
      </c>
      <c r="X3" s="126" t="s">
        <v>1001</v>
      </c>
      <c r="Y3" s="126" t="s">
        <v>832</v>
      </c>
      <c r="Z3" s="126"/>
    </row>
    <row r="4" spans="1:26" ht="29.5" x14ac:dyDescent="0.75">
      <c r="A4" s="126">
        <v>3</v>
      </c>
      <c r="B4" s="143"/>
      <c r="C4" s="126"/>
      <c r="D4" s="126" t="s">
        <v>996</v>
      </c>
      <c r="E4" s="126">
        <v>4</v>
      </c>
      <c r="F4" s="126">
        <v>10</v>
      </c>
      <c r="G4" s="126">
        <v>40</v>
      </c>
      <c r="H4" s="126">
        <v>3</v>
      </c>
      <c r="I4" s="126">
        <v>8.5</v>
      </c>
      <c r="J4" s="126">
        <v>7.31</v>
      </c>
      <c r="K4" s="127">
        <v>0.6</v>
      </c>
      <c r="L4" s="126">
        <v>2</v>
      </c>
      <c r="M4" s="126">
        <v>4</v>
      </c>
      <c r="N4" s="128" t="s">
        <v>997</v>
      </c>
      <c r="O4" s="127">
        <f>F4</f>
        <v>10</v>
      </c>
      <c r="P4" s="126" t="s">
        <v>481</v>
      </c>
      <c r="Q4" s="126">
        <v>2</v>
      </c>
      <c r="R4" s="126" t="s">
        <v>996</v>
      </c>
      <c r="S4" s="129" t="s">
        <v>998</v>
      </c>
      <c r="T4" s="126" t="s">
        <v>999</v>
      </c>
      <c r="U4" s="127">
        <f>F4/2</f>
        <v>5</v>
      </c>
      <c r="V4" s="130">
        <v>72.106507485500003</v>
      </c>
      <c r="W4" s="130">
        <v>34.221514697700002</v>
      </c>
      <c r="X4" s="126" t="s">
        <v>1002</v>
      </c>
      <c r="Y4" s="126" t="s">
        <v>832</v>
      </c>
      <c r="Z4" s="126"/>
    </row>
    <row r="5" spans="1:26" ht="29.5" x14ac:dyDescent="0.75">
      <c r="A5" s="126">
        <v>4</v>
      </c>
      <c r="B5" s="143"/>
      <c r="C5" s="126"/>
      <c r="D5" s="126" t="s">
        <v>996</v>
      </c>
      <c r="E5" s="126">
        <v>3</v>
      </c>
      <c r="F5" s="128" t="s">
        <v>1003</v>
      </c>
      <c r="G5" s="126">
        <v>24</v>
      </c>
      <c r="H5" s="126">
        <v>3</v>
      </c>
      <c r="I5" s="126">
        <v>10</v>
      </c>
      <c r="J5" s="126">
        <v>8.4</v>
      </c>
      <c r="K5" s="127">
        <v>0.6</v>
      </c>
      <c r="L5" s="126">
        <v>2</v>
      </c>
      <c r="M5" s="126">
        <v>4</v>
      </c>
      <c r="N5" s="128" t="s">
        <v>997</v>
      </c>
      <c r="O5" s="131" t="s">
        <v>1003</v>
      </c>
      <c r="P5" s="126" t="s">
        <v>481</v>
      </c>
      <c r="Q5" s="126">
        <v>5</v>
      </c>
      <c r="R5" s="126" t="s">
        <v>996</v>
      </c>
      <c r="S5" s="129" t="s">
        <v>998</v>
      </c>
      <c r="T5" s="126" t="s">
        <v>999</v>
      </c>
      <c r="U5" s="131" t="s">
        <v>1004</v>
      </c>
      <c r="V5" s="130">
        <v>72.122169704800001</v>
      </c>
      <c r="W5" s="130">
        <v>34.226823193400001</v>
      </c>
      <c r="X5" s="126" t="s">
        <v>1005</v>
      </c>
      <c r="Y5" s="126" t="s">
        <v>832</v>
      </c>
      <c r="Z5" s="126"/>
    </row>
    <row r="6" spans="1:26" ht="29.5" x14ac:dyDescent="0.75">
      <c r="A6" s="126">
        <v>5</v>
      </c>
      <c r="B6" s="143"/>
      <c r="C6" s="126"/>
      <c r="D6" s="126" t="s">
        <v>996</v>
      </c>
      <c r="E6" s="126">
        <v>4</v>
      </c>
      <c r="F6" s="126">
        <v>25</v>
      </c>
      <c r="G6" s="126">
        <v>100</v>
      </c>
      <c r="H6" s="126">
        <v>5</v>
      </c>
      <c r="I6" s="126">
        <v>8.5</v>
      </c>
      <c r="J6" s="126">
        <v>7.31</v>
      </c>
      <c r="K6" s="127">
        <v>0.6</v>
      </c>
      <c r="L6" s="126">
        <v>2</v>
      </c>
      <c r="M6" s="126">
        <v>4</v>
      </c>
      <c r="N6" s="128" t="s">
        <v>997</v>
      </c>
      <c r="O6" s="127">
        <f t="shared" ref="O6:O18" si="0">F6</f>
        <v>25</v>
      </c>
      <c r="P6" s="126" t="s">
        <v>481</v>
      </c>
      <c r="Q6" s="126">
        <v>1</v>
      </c>
      <c r="R6" s="126" t="s">
        <v>996</v>
      </c>
      <c r="S6" s="129" t="s">
        <v>998</v>
      </c>
      <c r="T6" s="126" t="s">
        <v>999</v>
      </c>
      <c r="U6" s="127">
        <f>F6/2</f>
        <v>12.5</v>
      </c>
      <c r="V6" s="130">
        <v>72.154153451599996</v>
      </c>
      <c r="W6" s="130">
        <v>34.225636616800003</v>
      </c>
      <c r="X6" s="126" t="s">
        <v>1006</v>
      </c>
      <c r="Y6" s="126" t="s">
        <v>832</v>
      </c>
      <c r="Z6" s="126"/>
    </row>
    <row r="7" spans="1:26" ht="29.5" x14ac:dyDescent="0.75">
      <c r="A7" s="126">
        <v>6</v>
      </c>
      <c r="B7" s="143"/>
      <c r="C7" s="126"/>
      <c r="D7" s="126" t="s">
        <v>996</v>
      </c>
      <c r="E7" s="126">
        <v>2</v>
      </c>
      <c r="F7" s="126">
        <v>30</v>
      </c>
      <c r="G7" s="126">
        <v>60</v>
      </c>
      <c r="H7" s="126">
        <v>5</v>
      </c>
      <c r="I7" s="126">
        <v>10</v>
      </c>
      <c r="J7" s="126">
        <v>8.4</v>
      </c>
      <c r="K7" s="127">
        <v>0.6</v>
      </c>
      <c r="L7" s="126">
        <v>2</v>
      </c>
      <c r="M7" s="126">
        <v>4</v>
      </c>
      <c r="N7" s="128" t="s">
        <v>997</v>
      </c>
      <c r="O7" s="127">
        <f t="shared" si="0"/>
        <v>30</v>
      </c>
      <c r="P7" s="126" t="s">
        <v>481</v>
      </c>
      <c r="Q7" s="126">
        <v>2</v>
      </c>
      <c r="R7" s="126" t="s">
        <v>996</v>
      </c>
      <c r="S7" s="129" t="s">
        <v>998</v>
      </c>
      <c r="T7" s="126" t="s">
        <v>999</v>
      </c>
      <c r="U7" s="127">
        <f>F7/3</f>
        <v>10</v>
      </c>
      <c r="V7" s="130">
        <v>72.254862005999996</v>
      </c>
      <c r="W7" s="130">
        <v>34.223431404800003</v>
      </c>
      <c r="X7" s="126" t="s">
        <v>1007</v>
      </c>
      <c r="Y7" s="126" t="s">
        <v>832</v>
      </c>
      <c r="Z7" s="126"/>
    </row>
    <row r="8" spans="1:26" ht="29.5" x14ac:dyDescent="0.75">
      <c r="A8" s="126">
        <v>7</v>
      </c>
      <c r="B8" s="143"/>
      <c r="C8" s="126"/>
      <c r="D8" s="126" t="s">
        <v>996</v>
      </c>
      <c r="E8" s="126">
        <v>3</v>
      </c>
      <c r="F8" s="126">
        <v>30</v>
      </c>
      <c r="G8" s="126">
        <v>90</v>
      </c>
      <c r="H8" s="126">
        <v>5</v>
      </c>
      <c r="I8" s="126">
        <v>10</v>
      </c>
      <c r="J8" s="126">
        <v>8.4</v>
      </c>
      <c r="K8" s="127">
        <v>0.6</v>
      </c>
      <c r="L8" s="126">
        <v>2</v>
      </c>
      <c r="M8" s="126">
        <v>4</v>
      </c>
      <c r="N8" s="128" t="s">
        <v>997</v>
      </c>
      <c r="O8" s="127">
        <f t="shared" si="0"/>
        <v>30</v>
      </c>
      <c r="P8" s="126" t="s">
        <v>481</v>
      </c>
      <c r="Q8" s="126">
        <v>1</v>
      </c>
      <c r="R8" s="126" t="s">
        <v>996</v>
      </c>
      <c r="S8" s="129" t="s">
        <v>998</v>
      </c>
      <c r="T8" s="126" t="s">
        <v>999</v>
      </c>
      <c r="U8" s="127">
        <f>F8/3</f>
        <v>10</v>
      </c>
      <c r="V8" s="130">
        <v>72.274033140399993</v>
      </c>
      <c r="W8" s="130">
        <v>34.2164724812</v>
      </c>
      <c r="X8" s="126" t="s">
        <v>1008</v>
      </c>
      <c r="Y8" s="126" t="s">
        <v>832</v>
      </c>
      <c r="Z8" s="126"/>
    </row>
    <row r="9" spans="1:26" ht="29.5" x14ac:dyDescent="0.75">
      <c r="A9" s="126">
        <v>8</v>
      </c>
      <c r="B9" s="143"/>
      <c r="C9" s="126"/>
      <c r="D9" s="126" t="s">
        <v>996</v>
      </c>
      <c r="E9" s="126">
        <v>2</v>
      </c>
      <c r="F9" s="126">
        <v>8</v>
      </c>
      <c r="G9" s="126">
        <v>16</v>
      </c>
      <c r="H9" s="126">
        <v>3</v>
      </c>
      <c r="I9" s="126">
        <v>10</v>
      </c>
      <c r="J9" s="126">
        <v>8</v>
      </c>
      <c r="K9" s="127">
        <v>0.9</v>
      </c>
      <c r="L9" s="126">
        <v>2</v>
      </c>
      <c r="M9" s="126">
        <v>5</v>
      </c>
      <c r="N9" s="128" t="s">
        <v>997</v>
      </c>
      <c r="O9" s="127">
        <f t="shared" si="0"/>
        <v>8</v>
      </c>
      <c r="P9" s="126" t="s">
        <v>481</v>
      </c>
      <c r="Q9" s="126">
        <v>5</v>
      </c>
      <c r="R9" s="126" t="s">
        <v>996</v>
      </c>
      <c r="S9" s="129" t="s">
        <v>998</v>
      </c>
      <c r="T9" s="126" t="s">
        <v>999</v>
      </c>
      <c r="U9" s="127">
        <f>F9/2</f>
        <v>4</v>
      </c>
      <c r="V9" s="130">
        <v>72.375646857299998</v>
      </c>
      <c r="W9" s="130">
        <v>34.196531349899999</v>
      </c>
      <c r="X9" s="126" t="s">
        <v>1009</v>
      </c>
      <c r="Y9" s="126" t="s">
        <v>832</v>
      </c>
      <c r="Z9" s="126"/>
    </row>
    <row r="10" spans="1:26" x14ac:dyDescent="0.75">
      <c r="A10" s="126">
        <v>9</v>
      </c>
      <c r="B10" s="143"/>
      <c r="C10" s="126"/>
      <c r="D10" s="126" t="s">
        <v>1010</v>
      </c>
      <c r="E10" s="126">
        <v>3</v>
      </c>
      <c r="F10" s="126">
        <v>7</v>
      </c>
      <c r="G10" s="126">
        <v>21</v>
      </c>
      <c r="H10" s="126">
        <v>5</v>
      </c>
      <c r="I10" s="126">
        <v>10</v>
      </c>
      <c r="J10" s="126">
        <v>9</v>
      </c>
      <c r="K10" s="127">
        <v>0.6</v>
      </c>
      <c r="L10" s="126">
        <v>2</v>
      </c>
      <c r="M10" s="126">
        <v>0</v>
      </c>
      <c r="N10" s="128"/>
      <c r="O10" s="127">
        <f t="shared" si="0"/>
        <v>7</v>
      </c>
      <c r="P10" s="126" t="s">
        <v>481</v>
      </c>
      <c r="Q10" s="126">
        <v>0</v>
      </c>
      <c r="R10" s="126" t="s">
        <v>1011</v>
      </c>
      <c r="S10" s="132" t="s">
        <v>545</v>
      </c>
      <c r="T10" s="126"/>
      <c r="U10" s="127">
        <f>F10/2</f>
        <v>3.5</v>
      </c>
      <c r="V10" s="130">
        <v>72.412737369699997</v>
      </c>
      <c r="W10" s="130">
        <v>34.165395721599999</v>
      </c>
      <c r="X10" s="126" t="s">
        <v>1012</v>
      </c>
      <c r="Y10" s="126" t="s">
        <v>832</v>
      </c>
      <c r="Z10" s="126"/>
    </row>
    <row r="11" spans="1:26" ht="29.5" x14ac:dyDescent="0.75">
      <c r="A11" s="126">
        <v>10</v>
      </c>
      <c r="B11" s="143"/>
      <c r="C11" s="126"/>
      <c r="D11" s="126" t="s">
        <v>996</v>
      </c>
      <c r="E11" s="126">
        <v>4</v>
      </c>
      <c r="F11" s="126">
        <v>25</v>
      </c>
      <c r="G11" s="126">
        <v>100</v>
      </c>
      <c r="H11" s="126">
        <v>5</v>
      </c>
      <c r="I11" s="126">
        <v>10</v>
      </c>
      <c r="J11" s="126">
        <v>8.4</v>
      </c>
      <c r="K11" s="127">
        <v>0.9</v>
      </c>
      <c r="L11" s="126">
        <v>2</v>
      </c>
      <c r="M11" s="126">
        <v>4</v>
      </c>
      <c r="N11" s="128" t="s">
        <v>997</v>
      </c>
      <c r="O11" s="127">
        <f t="shared" si="0"/>
        <v>25</v>
      </c>
      <c r="P11" s="126" t="s">
        <v>481</v>
      </c>
      <c r="Q11" s="126">
        <v>2</v>
      </c>
      <c r="R11" s="126" t="s">
        <v>996</v>
      </c>
      <c r="S11" s="129" t="s">
        <v>998</v>
      </c>
      <c r="T11" s="126" t="s">
        <v>999</v>
      </c>
      <c r="U11" s="127">
        <f>F11/3</f>
        <v>8.3333333333333339</v>
      </c>
      <c r="V11" s="130">
        <v>72.464758978000006</v>
      </c>
      <c r="W11" s="130">
        <v>34.131123314500002</v>
      </c>
      <c r="X11" s="126" t="s">
        <v>1013</v>
      </c>
      <c r="Y11" s="126" t="s">
        <v>832</v>
      </c>
      <c r="Z11" s="126"/>
    </row>
    <row r="12" spans="1:26" ht="29.5" x14ac:dyDescent="0.75">
      <c r="A12" s="126">
        <v>1</v>
      </c>
      <c r="B12" s="1" t="s">
        <v>964</v>
      </c>
      <c r="C12" s="126"/>
      <c r="D12" s="126" t="s">
        <v>996</v>
      </c>
      <c r="E12" s="126">
        <v>4</v>
      </c>
      <c r="F12" s="126">
        <v>25</v>
      </c>
      <c r="G12" s="126">
        <v>100</v>
      </c>
      <c r="H12" s="126">
        <v>8</v>
      </c>
      <c r="I12" s="126">
        <v>8.9</v>
      </c>
      <c r="J12" s="126">
        <v>7.3</v>
      </c>
      <c r="K12" s="127">
        <v>0.6</v>
      </c>
      <c r="L12" s="126">
        <v>2</v>
      </c>
      <c r="M12" s="126">
        <v>4</v>
      </c>
      <c r="N12" s="128" t="s">
        <v>997</v>
      </c>
      <c r="O12" s="127">
        <f t="shared" si="0"/>
        <v>25</v>
      </c>
      <c r="P12" s="126" t="s">
        <v>481</v>
      </c>
      <c r="Q12" s="126">
        <v>2</v>
      </c>
      <c r="R12" s="126" t="s">
        <v>996</v>
      </c>
      <c r="S12" s="129" t="s">
        <v>998</v>
      </c>
      <c r="T12" s="126" t="s">
        <v>999</v>
      </c>
      <c r="U12" s="126">
        <f>F12/3</f>
        <v>8.3333333333333339</v>
      </c>
      <c r="V12" s="126"/>
      <c r="W12" s="126"/>
      <c r="X12" s="126" t="s">
        <v>1014</v>
      </c>
      <c r="Y12" s="126" t="s">
        <v>832</v>
      </c>
      <c r="Z12" s="126"/>
    </row>
    <row r="13" spans="1:26" ht="29.5" x14ac:dyDescent="0.75">
      <c r="A13" s="126">
        <v>2</v>
      </c>
      <c r="B13" s="1"/>
      <c r="C13" s="126"/>
      <c r="D13" s="126" t="s">
        <v>996</v>
      </c>
      <c r="E13" s="126">
        <v>1</v>
      </c>
      <c r="F13" s="127">
        <v>30</v>
      </c>
      <c r="G13" s="127">
        <v>40</v>
      </c>
      <c r="H13" s="127">
        <v>5</v>
      </c>
      <c r="I13" s="127">
        <v>8.5</v>
      </c>
      <c r="J13" s="126">
        <v>7.31</v>
      </c>
      <c r="K13" s="127">
        <v>0.6</v>
      </c>
      <c r="L13" s="126">
        <v>2</v>
      </c>
      <c r="M13" s="126">
        <v>4</v>
      </c>
      <c r="N13" s="128" t="s">
        <v>997</v>
      </c>
      <c r="O13" s="127">
        <f t="shared" si="0"/>
        <v>30</v>
      </c>
      <c r="P13" s="126" t="s">
        <v>481</v>
      </c>
      <c r="Q13" s="126">
        <v>0</v>
      </c>
      <c r="R13" s="126" t="s">
        <v>996</v>
      </c>
      <c r="S13" s="129" t="s">
        <v>998</v>
      </c>
      <c r="T13" s="126" t="s">
        <v>999</v>
      </c>
      <c r="U13" s="127">
        <f>F13/3</f>
        <v>10</v>
      </c>
      <c r="V13" s="127"/>
      <c r="W13" s="127"/>
      <c r="X13" s="126" t="s">
        <v>1015</v>
      </c>
      <c r="Y13" s="126" t="s">
        <v>832</v>
      </c>
      <c r="Z13" s="126"/>
    </row>
    <row r="14" spans="1:26" ht="29.5" x14ac:dyDescent="0.75">
      <c r="A14" s="126">
        <v>3</v>
      </c>
      <c r="B14" s="133" t="s">
        <v>1016</v>
      </c>
      <c r="C14" s="126"/>
      <c r="D14" s="126" t="s">
        <v>996</v>
      </c>
      <c r="E14" s="126">
        <v>18</v>
      </c>
      <c r="F14" s="126">
        <v>15</v>
      </c>
      <c r="G14" s="126">
        <v>270</v>
      </c>
      <c r="H14" s="126">
        <v>5</v>
      </c>
      <c r="I14" s="126">
        <v>8.5</v>
      </c>
      <c r="J14" s="126">
        <v>7.31</v>
      </c>
      <c r="K14" s="127">
        <v>0.6</v>
      </c>
      <c r="L14" s="126">
        <v>2</v>
      </c>
      <c r="M14" s="126">
        <v>4</v>
      </c>
      <c r="N14" s="128" t="s">
        <v>997</v>
      </c>
      <c r="O14" s="127">
        <f t="shared" si="0"/>
        <v>15</v>
      </c>
      <c r="P14" s="126" t="s">
        <v>481</v>
      </c>
      <c r="Q14" s="126">
        <v>1</v>
      </c>
      <c r="R14" s="126" t="s">
        <v>996</v>
      </c>
      <c r="S14" s="129" t="s">
        <v>998</v>
      </c>
      <c r="T14" s="126" t="s">
        <v>999</v>
      </c>
      <c r="U14" s="127">
        <f>F14/2</f>
        <v>7.5</v>
      </c>
      <c r="V14" s="127"/>
      <c r="W14" s="127"/>
      <c r="X14" s="126" t="s">
        <v>1017</v>
      </c>
      <c r="Y14" s="126" t="s">
        <v>832</v>
      </c>
      <c r="Z14" s="126"/>
    </row>
    <row r="15" spans="1:26" ht="29.5" x14ac:dyDescent="0.75">
      <c r="A15" s="126">
        <v>4</v>
      </c>
      <c r="B15" s="133" t="s">
        <v>1018</v>
      </c>
      <c r="C15" s="126"/>
      <c r="D15" s="126" t="s">
        <v>996</v>
      </c>
      <c r="E15" s="126">
        <v>18</v>
      </c>
      <c r="F15" s="128">
        <v>12.5</v>
      </c>
      <c r="G15" s="126">
        <v>225</v>
      </c>
      <c r="H15" s="126">
        <v>5</v>
      </c>
      <c r="I15" s="126">
        <v>8.5</v>
      </c>
      <c r="J15" s="126">
        <v>7.3</v>
      </c>
      <c r="K15" s="127">
        <v>0.6</v>
      </c>
      <c r="L15" s="126">
        <v>2</v>
      </c>
      <c r="M15" s="134">
        <v>4</v>
      </c>
      <c r="N15" s="128" t="s">
        <v>997</v>
      </c>
      <c r="O15" s="127">
        <f t="shared" si="0"/>
        <v>12.5</v>
      </c>
      <c r="P15" s="126" t="s">
        <v>481</v>
      </c>
      <c r="Q15" s="126">
        <v>1</v>
      </c>
      <c r="R15" s="126" t="s">
        <v>996</v>
      </c>
      <c r="S15" s="129" t="s">
        <v>998</v>
      </c>
      <c r="T15" s="126" t="s">
        <v>999</v>
      </c>
      <c r="U15" s="131">
        <f>F15/2</f>
        <v>6.25</v>
      </c>
      <c r="V15" s="131"/>
      <c r="W15" s="131"/>
      <c r="X15" s="126" t="s">
        <v>1019</v>
      </c>
      <c r="Y15" s="126" t="s">
        <v>832</v>
      </c>
      <c r="Z15" s="126"/>
    </row>
    <row r="16" spans="1:26" ht="29.5" x14ac:dyDescent="0.75">
      <c r="A16" s="126">
        <v>5</v>
      </c>
      <c r="B16" s="133" t="s">
        <v>1020</v>
      </c>
      <c r="C16" s="126"/>
      <c r="D16" s="126" t="s">
        <v>996</v>
      </c>
      <c r="E16" s="126">
        <v>3</v>
      </c>
      <c r="F16" s="126">
        <v>20</v>
      </c>
      <c r="G16" s="126">
        <v>90</v>
      </c>
      <c r="H16" s="126">
        <v>5</v>
      </c>
      <c r="I16" s="126">
        <f>7.3+0.6+0.6</f>
        <v>8.5</v>
      </c>
      <c r="J16" s="126">
        <v>7.3</v>
      </c>
      <c r="K16" s="127">
        <v>0.6</v>
      </c>
      <c r="L16" s="126">
        <v>2</v>
      </c>
      <c r="M16" s="126">
        <v>4</v>
      </c>
      <c r="N16" s="128" t="s">
        <v>997</v>
      </c>
      <c r="O16" s="127">
        <f t="shared" si="0"/>
        <v>20</v>
      </c>
      <c r="P16" s="126" t="s">
        <v>481</v>
      </c>
      <c r="Q16" s="126">
        <v>2</v>
      </c>
      <c r="R16" s="126" t="s">
        <v>996</v>
      </c>
      <c r="S16" s="129" t="s">
        <v>998</v>
      </c>
      <c r="T16" s="126" t="s">
        <v>999</v>
      </c>
      <c r="U16" s="127">
        <f>F16/2</f>
        <v>10</v>
      </c>
      <c r="V16" s="127"/>
      <c r="W16" s="127"/>
      <c r="X16" s="126" t="s">
        <v>1021</v>
      </c>
      <c r="Y16" s="126" t="s">
        <v>832</v>
      </c>
      <c r="Z16" s="126"/>
    </row>
    <row r="17" spans="1:26" ht="29.5" x14ac:dyDescent="0.75">
      <c r="A17" s="126">
        <v>1</v>
      </c>
      <c r="B17" s="1" t="s">
        <v>961</v>
      </c>
      <c r="C17" s="126"/>
      <c r="D17" s="126" t="s">
        <v>996</v>
      </c>
      <c r="E17" s="126">
        <v>3</v>
      </c>
      <c r="F17" s="126">
        <v>20</v>
      </c>
      <c r="G17" s="126">
        <f>E17*F17</f>
        <v>60</v>
      </c>
      <c r="H17" s="126">
        <v>5</v>
      </c>
      <c r="I17" s="126">
        <f>7.3+1.2</f>
        <v>8.5</v>
      </c>
      <c r="J17" s="126">
        <v>7.3</v>
      </c>
      <c r="K17" s="127">
        <v>0</v>
      </c>
      <c r="L17" s="126">
        <v>2</v>
      </c>
      <c r="M17" s="126">
        <v>4</v>
      </c>
      <c r="N17" s="128" t="s">
        <v>997</v>
      </c>
      <c r="O17" s="127">
        <f t="shared" si="0"/>
        <v>20</v>
      </c>
      <c r="P17" s="126" t="s">
        <v>481</v>
      </c>
      <c r="Q17" s="126">
        <v>3</v>
      </c>
      <c r="R17" s="126" t="s">
        <v>996</v>
      </c>
      <c r="S17" s="129" t="s">
        <v>998</v>
      </c>
      <c r="T17" s="126" t="s">
        <v>999</v>
      </c>
      <c r="U17" s="126">
        <f>F17/2</f>
        <v>10</v>
      </c>
      <c r="V17" s="126"/>
      <c r="W17" s="126"/>
      <c r="X17" s="126" t="s">
        <v>1022</v>
      </c>
      <c r="Y17" s="126" t="s">
        <v>832</v>
      </c>
      <c r="Z17" s="126"/>
    </row>
    <row r="18" spans="1:26" ht="29.5" x14ac:dyDescent="0.75">
      <c r="A18" s="126">
        <v>2</v>
      </c>
      <c r="B18" s="1"/>
      <c r="C18" s="126"/>
      <c r="D18" s="126" t="s">
        <v>996</v>
      </c>
      <c r="E18" s="126">
        <v>1</v>
      </c>
      <c r="F18" s="127">
        <v>30</v>
      </c>
      <c r="G18" s="127">
        <v>40</v>
      </c>
      <c r="H18" s="127">
        <v>5</v>
      </c>
      <c r="I18" s="127">
        <v>8.5</v>
      </c>
      <c r="J18" s="126">
        <v>7.3</v>
      </c>
      <c r="K18" s="127">
        <v>0</v>
      </c>
      <c r="L18" s="126">
        <v>2</v>
      </c>
      <c r="M18" s="126">
        <v>4</v>
      </c>
      <c r="N18" s="128" t="s">
        <v>997</v>
      </c>
      <c r="O18" s="127">
        <f t="shared" si="0"/>
        <v>30</v>
      </c>
      <c r="P18" s="126" t="s">
        <v>481</v>
      </c>
      <c r="Q18" s="126">
        <v>0</v>
      </c>
      <c r="R18" s="126" t="s">
        <v>996</v>
      </c>
      <c r="S18" s="129" t="s">
        <v>998</v>
      </c>
      <c r="T18" s="126" t="s">
        <v>999</v>
      </c>
      <c r="U18" s="127">
        <f>F18/3</f>
        <v>10</v>
      </c>
      <c r="V18" s="127"/>
      <c r="W18" s="127"/>
      <c r="X18" s="126" t="s">
        <v>1023</v>
      </c>
      <c r="Y18" s="126" t="s">
        <v>832</v>
      </c>
      <c r="Z18" s="126"/>
    </row>
    <row r="19" spans="1:26" x14ac:dyDescent="0.75">
      <c r="A19" s="126">
        <v>1</v>
      </c>
      <c r="B19" s="1" t="s">
        <v>913</v>
      </c>
      <c r="C19" s="126"/>
      <c r="D19" s="126" t="s">
        <v>996</v>
      </c>
      <c r="E19" s="126"/>
      <c r="F19" s="128"/>
      <c r="G19" s="126">
        <v>180</v>
      </c>
      <c r="H19" s="126">
        <v>10</v>
      </c>
      <c r="I19" s="126">
        <v>8.31</v>
      </c>
      <c r="J19" s="126">
        <v>7.31</v>
      </c>
      <c r="K19" s="127">
        <v>0</v>
      </c>
      <c r="L19" s="126">
        <v>2</v>
      </c>
      <c r="M19" s="126">
        <v>4</v>
      </c>
      <c r="N19" s="128" t="s">
        <v>997</v>
      </c>
      <c r="O19" s="127"/>
      <c r="P19" s="126" t="s">
        <v>481</v>
      </c>
      <c r="Q19" s="126">
        <v>2</v>
      </c>
      <c r="R19" s="126" t="s">
        <v>996</v>
      </c>
      <c r="S19" s="129" t="s">
        <v>1024</v>
      </c>
      <c r="T19" s="126" t="s">
        <v>999</v>
      </c>
      <c r="U19" s="126">
        <v>12</v>
      </c>
      <c r="V19" s="126"/>
      <c r="W19" s="126"/>
      <c r="X19" s="126" t="s">
        <v>1025</v>
      </c>
      <c r="Y19" s="126" t="s">
        <v>832</v>
      </c>
      <c r="Z19" s="126"/>
    </row>
    <row r="20" spans="1:26" ht="29.5" x14ac:dyDescent="0.75">
      <c r="A20" s="126">
        <v>2</v>
      </c>
      <c r="B20" s="1"/>
      <c r="C20" s="126"/>
      <c r="D20" s="126" t="s">
        <v>996</v>
      </c>
      <c r="E20" s="126">
        <v>1</v>
      </c>
      <c r="F20" s="126">
        <v>45</v>
      </c>
      <c r="G20" s="126">
        <v>55</v>
      </c>
      <c r="H20" s="126">
        <v>5</v>
      </c>
      <c r="I20" s="126">
        <v>8.5</v>
      </c>
      <c r="J20" s="126">
        <v>7.3</v>
      </c>
      <c r="K20" s="127">
        <v>0.6</v>
      </c>
      <c r="L20" s="126">
        <v>2</v>
      </c>
      <c r="M20" s="126">
        <v>4</v>
      </c>
      <c r="N20" s="128" t="s">
        <v>997</v>
      </c>
      <c r="O20" s="127">
        <v>45</v>
      </c>
      <c r="P20" s="126" t="s">
        <v>481</v>
      </c>
      <c r="Q20" s="126">
        <v>0</v>
      </c>
      <c r="R20" s="126" t="s">
        <v>996</v>
      </c>
      <c r="S20" s="129" t="s">
        <v>998</v>
      </c>
      <c r="T20" s="126" t="s">
        <v>999</v>
      </c>
      <c r="U20" s="126">
        <f>F20/3</f>
        <v>15</v>
      </c>
      <c r="V20" s="126"/>
      <c r="W20" s="126"/>
      <c r="X20" s="126"/>
      <c r="Y20" s="126" t="s">
        <v>832</v>
      </c>
      <c r="Z20" s="126"/>
    </row>
    <row r="21" spans="1:26" ht="29.5" x14ac:dyDescent="0.75">
      <c r="A21" s="126">
        <v>3</v>
      </c>
      <c r="B21" s="1"/>
      <c r="C21" s="126"/>
      <c r="D21" s="126" t="s">
        <v>996</v>
      </c>
      <c r="E21" s="126">
        <v>5</v>
      </c>
      <c r="F21" s="127">
        <v>25</v>
      </c>
      <c r="G21" s="127">
        <v>125</v>
      </c>
      <c r="H21" s="127">
        <v>5</v>
      </c>
      <c r="I21" s="127">
        <f>7.3+1.2</f>
        <v>8.5</v>
      </c>
      <c r="J21" s="126">
        <v>7.3</v>
      </c>
      <c r="K21" s="127">
        <v>0.6</v>
      </c>
      <c r="L21" s="126">
        <v>2</v>
      </c>
      <c r="M21" s="126">
        <v>4</v>
      </c>
      <c r="N21" s="128" t="s">
        <v>997</v>
      </c>
      <c r="O21" s="127">
        <f>F21</f>
        <v>25</v>
      </c>
      <c r="P21" s="126" t="s">
        <v>481</v>
      </c>
      <c r="Q21" s="126">
        <v>2</v>
      </c>
      <c r="R21" s="126" t="s">
        <v>996</v>
      </c>
      <c r="S21" s="129" t="s">
        <v>998</v>
      </c>
      <c r="T21" s="126" t="s">
        <v>999</v>
      </c>
      <c r="U21" s="127">
        <f>F21/3</f>
        <v>8.3333333333333339</v>
      </c>
      <c r="V21" s="127"/>
      <c r="W21" s="127"/>
      <c r="X21" s="126" t="s">
        <v>1026</v>
      </c>
      <c r="Y21" s="126" t="s">
        <v>832</v>
      </c>
      <c r="Z21" s="126"/>
    </row>
    <row r="22" spans="1:26" ht="29.5" x14ac:dyDescent="0.75">
      <c r="A22" s="126">
        <v>1</v>
      </c>
      <c r="B22" s="1" t="s">
        <v>846</v>
      </c>
      <c r="C22" s="126"/>
      <c r="D22" s="126" t="s">
        <v>996</v>
      </c>
      <c r="E22" s="126">
        <v>1</v>
      </c>
      <c r="F22" s="128">
        <v>11</v>
      </c>
      <c r="G22" s="126">
        <v>11</v>
      </c>
      <c r="H22" s="126">
        <v>3</v>
      </c>
      <c r="I22" s="126">
        <v>7.3</v>
      </c>
      <c r="J22" s="126">
        <v>7.3</v>
      </c>
      <c r="K22" s="127">
        <v>0</v>
      </c>
      <c r="L22" s="126">
        <v>2</v>
      </c>
      <c r="M22" s="126">
        <v>4</v>
      </c>
      <c r="N22" s="128" t="s">
        <v>997</v>
      </c>
      <c r="O22" s="127">
        <f>F22</f>
        <v>11</v>
      </c>
      <c r="P22" s="126" t="s">
        <v>481</v>
      </c>
      <c r="Q22" s="126">
        <v>0</v>
      </c>
      <c r="R22" s="126" t="s">
        <v>996</v>
      </c>
      <c r="S22" s="129" t="s">
        <v>998</v>
      </c>
      <c r="T22" s="126" t="s">
        <v>999</v>
      </c>
      <c r="U22" s="126">
        <f>11/4</f>
        <v>2.75</v>
      </c>
      <c r="V22" s="130">
        <v>72.5496147251</v>
      </c>
      <c r="W22" s="130">
        <v>34.099546899300002</v>
      </c>
      <c r="X22" s="126" t="s">
        <v>1027</v>
      </c>
      <c r="Y22" s="126" t="s">
        <v>832</v>
      </c>
      <c r="Z22" s="126"/>
    </row>
    <row r="23" spans="1:26" ht="29.5" x14ac:dyDescent="0.75">
      <c r="A23" s="126">
        <v>2</v>
      </c>
      <c r="B23" s="1"/>
      <c r="C23" s="126"/>
      <c r="D23" s="126" t="s">
        <v>996</v>
      </c>
      <c r="E23" s="126">
        <v>2</v>
      </c>
      <c r="F23" s="126">
        <v>9</v>
      </c>
      <c r="G23" s="126">
        <v>18</v>
      </c>
      <c r="H23" s="126">
        <v>0</v>
      </c>
      <c r="I23" s="126">
        <v>6.1</v>
      </c>
      <c r="J23" s="126">
        <v>6.1</v>
      </c>
      <c r="K23" s="127">
        <v>0</v>
      </c>
      <c r="L23" s="126">
        <v>2</v>
      </c>
      <c r="M23" s="126">
        <v>3</v>
      </c>
      <c r="N23" s="128" t="s">
        <v>997</v>
      </c>
      <c r="O23" s="127">
        <v>9</v>
      </c>
      <c r="P23" s="126" t="s">
        <v>481</v>
      </c>
      <c r="Q23" s="126">
        <v>0</v>
      </c>
      <c r="R23" s="126" t="s">
        <v>1028</v>
      </c>
      <c r="S23" s="129" t="s">
        <v>998</v>
      </c>
      <c r="T23" s="126" t="s">
        <v>999</v>
      </c>
      <c r="U23" s="126">
        <f>9/2</f>
        <v>4.5</v>
      </c>
      <c r="V23" s="130">
        <v>72.510579213699998</v>
      </c>
      <c r="W23" s="130">
        <v>34.115870398699997</v>
      </c>
      <c r="X23" s="126" t="s">
        <v>1029</v>
      </c>
      <c r="Y23" s="126" t="s">
        <v>832</v>
      </c>
      <c r="Z23" s="126"/>
    </row>
    <row r="24" spans="1:26" x14ac:dyDescent="0.75">
      <c r="A24" s="126">
        <v>3</v>
      </c>
      <c r="B24" s="1"/>
      <c r="C24" s="126"/>
      <c r="D24" s="126" t="s">
        <v>1030</v>
      </c>
      <c r="E24" s="126">
        <v>1</v>
      </c>
      <c r="F24" s="126">
        <v>8</v>
      </c>
      <c r="G24" s="126">
        <v>8</v>
      </c>
      <c r="H24" s="126">
        <v>0</v>
      </c>
      <c r="I24" s="126">
        <v>6.1</v>
      </c>
      <c r="J24" s="126">
        <v>6.1</v>
      </c>
      <c r="K24" s="127">
        <v>0</v>
      </c>
      <c r="L24" s="126">
        <v>2</v>
      </c>
      <c r="M24" s="126">
        <v>5</v>
      </c>
      <c r="N24" s="128" t="s">
        <v>1030</v>
      </c>
      <c r="O24" s="127">
        <v>8</v>
      </c>
      <c r="P24" s="126" t="s">
        <v>481</v>
      </c>
      <c r="Q24" s="126">
        <v>0</v>
      </c>
      <c r="R24" s="126">
        <v>0</v>
      </c>
      <c r="S24" s="129" t="s">
        <v>1030</v>
      </c>
      <c r="T24" s="126">
        <v>0</v>
      </c>
      <c r="U24" s="126">
        <v>0</v>
      </c>
      <c r="V24" s="130">
        <v>72.559738499999995</v>
      </c>
      <c r="W24" s="130">
        <v>34.095186599999998</v>
      </c>
      <c r="X24" s="126" t="s">
        <v>1031</v>
      </c>
      <c r="Y24" s="126" t="s">
        <v>832</v>
      </c>
      <c r="Z24" s="126"/>
    </row>
    <row r="25" spans="1:26" ht="29.5" x14ac:dyDescent="0.75">
      <c r="A25" s="126">
        <v>4</v>
      </c>
      <c r="B25" s="1"/>
      <c r="C25" s="126"/>
      <c r="D25" s="126" t="s">
        <v>996</v>
      </c>
      <c r="E25" s="126">
        <v>5</v>
      </c>
      <c r="F25" s="126">
        <v>30</v>
      </c>
      <c r="G25" s="126">
        <v>150</v>
      </c>
      <c r="H25" s="126">
        <v>2.5</v>
      </c>
      <c r="I25" s="126">
        <v>9.3000000000000007</v>
      </c>
      <c r="J25" s="126">
        <v>7.31</v>
      </c>
      <c r="K25" s="127">
        <v>1</v>
      </c>
      <c r="L25" s="126">
        <v>2</v>
      </c>
      <c r="M25" s="126">
        <v>4</v>
      </c>
      <c r="N25" s="128" t="s">
        <v>997</v>
      </c>
      <c r="O25" s="127">
        <v>30</v>
      </c>
      <c r="P25" s="126" t="s">
        <v>481</v>
      </c>
      <c r="Q25" s="126">
        <v>1</v>
      </c>
      <c r="R25" s="126" t="s">
        <v>996</v>
      </c>
      <c r="S25" s="129" t="s">
        <v>998</v>
      </c>
      <c r="T25" s="126" t="s">
        <v>999</v>
      </c>
      <c r="U25" s="126">
        <f>30/3</f>
        <v>10</v>
      </c>
      <c r="V25" s="130">
        <v>72.605313499999994</v>
      </c>
      <c r="W25" s="130">
        <v>34.074623899999999</v>
      </c>
      <c r="X25" s="126" t="s">
        <v>1032</v>
      </c>
      <c r="Y25" s="126" t="s">
        <v>832</v>
      </c>
      <c r="Z25" s="126"/>
    </row>
    <row r="26" spans="1:26" ht="29.5" x14ac:dyDescent="0.75">
      <c r="A26" s="126">
        <v>1</v>
      </c>
      <c r="B26" s="125" t="s">
        <v>849</v>
      </c>
      <c r="C26" s="126"/>
      <c r="D26" s="126" t="s">
        <v>996</v>
      </c>
      <c r="E26" s="126">
        <v>1</v>
      </c>
      <c r="F26" s="126">
        <v>20</v>
      </c>
      <c r="G26" s="126">
        <f>E26*F26</f>
        <v>20</v>
      </c>
      <c r="H26" s="126">
        <v>3.5</v>
      </c>
      <c r="I26" s="126">
        <v>7.9</v>
      </c>
      <c r="J26" s="126">
        <v>7.31</v>
      </c>
      <c r="K26" s="127">
        <v>0.6</v>
      </c>
      <c r="L26" s="126">
        <v>2</v>
      </c>
      <c r="M26" s="126">
        <v>4</v>
      </c>
      <c r="N26" s="128" t="s">
        <v>997</v>
      </c>
      <c r="O26" s="127">
        <f>F26</f>
        <v>20</v>
      </c>
      <c r="P26" s="126" t="s">
        <v>481</v>
      </c>
      <c r="Q26" s="126">
        <v>0</v>
      </c>
      <c r="R26" s="126" t="s">
        <v>996</v>
      </c>
      <c r="S26" s="129" t="s">
        <v>998</v>
      </c>
      <c r="T26" s="126" t="s">
        <v>999</v>
      </c>
      <c r="U26" s="126">
        <f>19/4</f>
        <v>4.75</v>
      </c>
      <c r="V26" s="126"/>
      <c r="W26" s="126"/>
      <c r="X26" s="126" t="s">
        <v>1033</v>
      </c>
      <c r="Y26" s="126" t="s">
        <v>832</v>
      </c>
      <c r="Z26" s="126"/>
    </row>
    <row r="27" spans="1:26" ht="29.5" x14ac:dyDescent="0.75">
      <c r="A27" s="126">
        <v>1</v>
      </c>
      <c r="B27" s="125" t="s">
        <v>851</v>
      </c>
      <c r="C27" s="126"/>
      <c r="D27" s="126" t="s">
        <v>996</v>
      </c>
      <c r="E27" s="126">
        <v>1</v>
      </c>
      <c r="F27" s="126">
        <v>10</v>
      </c>
      <c r="G27" s="126">
        <f>E27*F27</f>
        <v>10</v>
      </c>
      <c r="H27" s="126">
        <v>2.5</v>
      </c>
      <c r="I27" s="126">
        <v>7.31</v>
      </c>
      <c r="J27" s="126">
        <v>7.31</v>
      </c>
      <c r="K27" s="127">
        <v>0</v>
      </c>
      <c r="L27" s="126">
        <v>2</v>
      </c>
      <c r="M27" s="126">
        <v>4</v>
      </c>
      <c r="N27" s="128" t="s">
        <v>997</v>
      </c>
      <c r="O27" s="127">
        <f>F27</f>
        <v>10</v>
      </c>
      <c r="P27" s="126" t="s">
        <v>481</v>
      </c>
      <c r="Q27" s="126">
        <v>0</v>
      </c>
      <c r="R27" s="126" t="s">
        <v>996</v>
      </c>
      <c r="S27" s="129" t="s">
        <v>998</v>
      </c>
      <c r="T27" s="126" t="s">
        <v>999</v>
      </c>
      <c r="U27" s="126">
        <f>F27/2</f>
        <v>5</v>
      </c>
      <c r="V27" s="130">
        <v>72.635713999999993</v>
      </c>
      <c r="W27" s="130">
        <v>34.0584762983</v>
      </c>
      <c r="X27" s="126" t="s">
        <v>1029</v>
      </c>
      <c r="Y27" s="126" t="s">
        <v>832</v>
      </c>
      <c r="Z27" s="126"/>
    </row>
    <row r="28" spans="1:26" ht="29.5" x14ac:dyDescent="0.75">
      <c r="A28" s="126">
        <v>1</v>
      </c>
      <c r="B28" s="1" t="s">
        <v>889</v>
      </c>
      <c r="C28" s="126"/>
      <c r="D28" s="126" t="s">
        <v>996</v>
      </c>
      <c r="E28" s="126">
        <v>1</v>
      </c>
      <c r="F28" s="126">
        <v>25</v>
      </c>
      <c r="G28" s="126">
        <f>E28*F28</f>
        <v>25</v>
      </c>
      <c r="H28" s="126">
        <v>3</v>
      </c>
      <c r="I28" s="126">
        <v>8.1999999999999993</v>
      </c>
      <c r="J28" s="126">
        <v>7</v>
      </c>
      <c r="K28" s="127">
        <v>0</v>
      </c>
      <c r="L28" s="126">
        <v>2</v>
      </c>
      <c r="M28" s="126">
        <v>4</v>
      </c>
      <c r="N28" s="128" t="s">
        <v>997</v>
      </c>
      <c r="O28" s="127">
        <f>F28</f>
        <v>25</v>
      </c>
      <c r="P28" s="126" t="s">
        <v>481</v>
      </c>
      <c r="Q28" s="126">
        <v>0</v>
      </c>
      <c r="R28" s="126" t="s">
        <v>996</v>
      </c>
      <c r="S28" s="129" t="s">
        <v>998</v>
      </c>
      <c r="T28" s="126" t="s">
        <v>999</v>
      </c>
      <c r="U28" s="126">
        <f>F28/3</f>
        <v>8.3333333333333339</v>
      </c>
      <c r="V28" s="126"/>
      <c r="W28" s="126"/>
      <c r="X28" s="126" t="s">
        <v>1033</v>
      </c>
      <c r="Y28" s="126" t="s">
        <v>832</v>
      </c>
      <c r="Z28" s="126"/>
    </row>
    <row r="29" spans="1:26" ht="29.5" x14ac:dyDescent="0.75">
      <c r="A29" s="126">
        <v>2</v>
      </c>
      <c r="B29" s="1"/>
      <c r="C29" s="126"/>
      <c r="D29" s="126" t="s">
        <v>996</v>
      </c>
      <c r="E29" s="126">
        <v>2</v>
      </c>
      <c r="F29" s="127">
        <v>9</v>
      </c>
      <c r="G29" s="127">
        <v>18</v>
      </c>
      <c r="H29" s="127">
        <v>3</v>
      </c>
      <c r="I29" s="127">
        <f>7+1.8</f>
        <v>8.8000000000000007</v>
      </c>
      <c r="J29" s="126">
        <v>7</v>
      </c>
      <c r="K29" s="127">
        <v>0.9</v>
      </c>
      <c r="L29" s="126">
        <v>2</v>
      </c>
      <c r="M29" s="126">
        <v>5</v>
      </c>
      <c r="N29" s="128" t="s">
        <v>997</v>
      </c>
      <c r="O29" s="127">
        <f>F29</f>
        <v>9</v>
      </c>
      <c r="P29" s="126" t="s">
        <v>481</v>
      </c>
      <c r="Q29" s="126">
        <v>5</v>
      </c>
      <c r="R29" s="126" t="s">
        <v>996</v>
      </c>
      <c r="S29" s="129" t="s">
        <v>998</v>
      </c>
      <c r="T29" s="126" t="s">
        <v>999</v>
      </c>
      <c r="U29" s="127">
        <f>F29/2</f>
        <v>4.5</v>
      </c>
      <c r="V29" s="127"/>
      <c r="W29" s="127"/>
      <c r="X29" s="126" t="s">
        <v>1034</v>
      </c>
      <c r="Y29" s="126" t="s">
        <v>832</v>
      </c>
      <c r="Z29" s="126"/>
    </row>
    <row r="30" spans="1:26" ht="29.5" x14ac:dyDescent="0.75">
      <c r="A30" s="126">
        <v>1</v>
      </c>
      <c r="B30" s="1" t="s">
        <v>955</v>
      </c>
      <c r="C30" s="126"/>
      <c r="D30" s="126" t="s">
        <v>996</v>
      </c>
      <c r="E30" s="126">
        <v>1</v>
      </c>
      <c r="F30" s="126">
        <v>12</v>
      </c>
      <c r="G30" s="126">
        <f>E30*F30</f>
        <v>12</v>
      </c>
      <c r="H30" s="126">
        <v>3</v>
      </c>
      <c r="I30" s="126">
        <v>10</v>
      </c>
      <c r="J30" s="126">
        <v>8.1999999999999993</v>
      </c>
      <c r="K30" s="127">
        <v>0.9</v>
      </c>
      <c r="L30" s="126">
        <v>2</v>
      </c>
      <c r="M30" s="126">
        <v>4</v>
      </c>
      <c r="N30" s="128" t="s">
        <v>997</v>
      </c>
      <c r="O30" s="127">
        <f>F30</f>
        <v>12</v>
      </c>
      <c r="P30" s="126" t="s">
        <v>481</v>
      </c>
      <c r="Q30" s="126">
        <v>0</v>
      </c>
      <c r="R30" s="126" t="s">
        <v>996</v>
      </c>
      <c r="S30" s="129" t="s">
        <v>998</v>
      </c>
      <c r="T30" s="126"/>
      <c r="U30" s="126">
        <v>6</v>
      </c>
      <c r="V30" s="135" t="s">
        <v>1035</v>
      </c>
      <c r="W30" s="135" t="s">
        <v>1036</v>
      </c>
      <c r="X30" s="126" t="s">
        <v>1037</v>
      </c>
      <c r="Y30" s="126" t="s">
        <v>832</v>
      </c>
      <c r="Z30" s="126"/>
    </row>
    <row r="31" spans="1:26" ht="29.5" x14ac:dyDescent="0.75">
      <c r="A31" s="136">
        <v>2</v>
      </c>
      <c r="B31" s="1"/>
      <c r="C31" s="126"/>
      <c r="D31" s="126" t="s">
        <v>996</v>
      </c>
      <c r="E31" s="126">
        <v>2</v>
      </c>
      <c r="F31" s="127">
        <v>12.25</v>
      </c>
      <c r="G31" s="127">
        <f>E31*F31</f>
        <v>24.5</v>
      </c>
      <c r="H31" s="127">
        <v>3</v>
      </c>
      <c r="I31" s="127">
        <v>10</v>
      </c>
      <c r="J31" s="126">
        <v>8.1999999999999993</v>
      </c>
      <c r="K31" s="127">
        <v>0.9</v>
      </c>
      <c r="L31" s="126">
        <v>2</v>
      </c>
      <c r="M31" s="126">
        <v>4</v>
      </c>
      <c r="N31" s="128" t="s">
        <v>997</v>
      </c>
      <c r="O31" s="127">
        <f>24.5/2</f>
        <v>12.25</v>
      </c>
      <c r="P31" s="126" t="s">
        <v>481</v>
      </c>
      <c r="Q31" s="126">
        <v>1</v>
      </c>
      <c r="R31" s="126" t="s">
        <v>996</v>
      </c>
      <c r="S31" s="129" t="s">
        <v>998</v>
      </c>
      <c r="T31" s="126"/>
      <c r="U31" s="127">
        <v>6</v>
      </c>
      <c r="V31" s="135" t="s">
        <v>1038</v>
      </c>
      <c r="W31" s="135" t="s">
        <v>1039</v>
      </c>
      <c r="X31" s="126" t="s">
        <v>1040</v>
      </c>
      <c r="Y31" s="126" t="s">
        <v>832</v>
      </c>
      <c r="Z31" s="126"/>
    </row>
    <row r="32" spans="1:26" ht="29.5" x14ac:dyDescent="0.75">
      <c r="A32" s="136">
        <v>3</v>
      </c>
      <c r="B32" s="1"/>
      <c r="C32" s="126"/>
      <c r="D32" s="126" t="s">
        <v>996</v>
      </c>
      <c r="E32" s="126">
        <v>1</v>
      </c>
      <c r="F32" s="127">
        <v>12</v>
      </c>
      <c r="G32" s="127">
        <v>12</v>
      </c>
      <c r="H32" s="127">
        <v>3</v>
      </c>
      <c r="I32" s="127">
        <v>10</v>
      </c>
      <c r="J32" s="126">
        <v>8.1999999999999993</v>
      </c>
      <c r="K32" s="127">
        <v>0.9</v>
      </c>
      <c r="L32" s="126">
        <v>2</v>
      </c>
      <c r="M32" s="126">
        <v>4</v>
      </c>
      <c r="N32" s="128" t="s">
        <v>997</v>
      </c>
      <c r="O32" s="127">
        <f>F32</f>
        <v>12</v>
      </c>
      <c r="P32" s="126" t="s">
        <v>481</v>
      </c>
      <c r="Q32" s="126">
        <v>0</v>
      </c>
      <c r="R32" s="126" t="s">
        <v>996</v>
      </c>
      <c r="S32" s="129" t="s">
        <v>998</v>
      </c>
      <c r="T32" s="126"/>
      <c r="U32" s="127">
        <v>6</v>
      </c>
      <c r="V32" s="135" t="s">
        <v>1041</v>
      </c>
      <c r="W32" s="135" t="s">
        <v>1042</v>
      </c>
      <c r="X32" s="126" t="s">
        <v>1043</v>
      </c>
      <c r="Y32" s="126" t="s">
        <v>832</v>
      </c>
      <c r="Z32" s="126"/>
    </row>
    <row r="33" spans="1:26" ht="29.5" x14ac:dyDescent="0.75">
      <c r="A33" s="136">
        <v>4</v>
      </c>
      <c r="B33" s="1"/>
      <c r="C33" s="126"/>
      <c r="D33" s="126" t="s">
        <v>996</v>
      </c>
      <c r="E33" s="126">
        <v>1</v>
      </c>
      <c r="F33" s="127">
        <v>9</v>
      </c>
      <c r="G33" s="127">
        <v>9</v>
      </c>
      <c r="H33" s="127">
        <v>3</v>
      </c>
      <c r="I33" s="127">
        <v>10</v>
      </c>
      <c r="J33" s="126">
        <v>8.1999999999999993</v>
      </c>
      <c r="K33" s="127">
        <v>0.9</v>
      </c>
      <c r="L33" s="126">
        <v>2</v>
      </c>
      <c r="M33" s="126">
        <v>4</v>
      </c>
      <c r="N33" s="128" t="s">
        <v>997</v>
      </c>
      <c r="O33" s="127">
        <f>F33</f>
        <v>9</v>
      </c>
      <c r="P33" s="126" t="s">
        <v>481</v>
      </c>
      <c r="Q33" s="126">
        <v>0</v>
      </c>
      <c r="R33" s="126" t="s">
        <v>996</v>
      </c>
      <c r="S33" s="129" t="s">
        <v>998</v>
      </c>
      <c r="T33" s="126"/>
      <c r="U33" s="127">
        <v>4.5</v>
      </c>
      <c r="V33" s="135" t="s">
        <v>1044</v>
      </c>
      <c r="W33" s="135" t="s">
        <v>1045</v>
      </c>
      <c r="X33" s="126" t="s">
        <v>1046</v>
      </c>
      <c r="Y33" s="126" t="s">
        <v>832</v>
      </c>
      <c r="Z33" s="126"/>
    </row>
    <row r="34" spans="1:26" ht="29.5" x14ac:dyDescent="0.75">
      <c r="A34" s="136">
        <v>5</v>
      </c>
      <c r="B34" s="1"/>
      <c r="C34" s="126"/>
      <c r="D34" s="126" t="s">
        <v>996</v>
      </c>
      <c r="E34" s="126">
        <v>1</v>
      </c>
      <c r="F34" s="127">
        <v>8.5</v>
      </c>
      <c r="G34" s="127">
        <v>8.5</v>
      </c>
      <c r="H34" s="127">
        <v>3</v>
      </c>
      <c r="I34" s="127">
        <v>10</v>
      </c>
      <c r="J34" s="126">
        <v>8.1999999999999993</v>
      </c>
      <c r="K34" s="127">
        <v>0.9</v>
      </c>
      <c r="L34" s="126">
        <v>2</v>
      </c>
      <c r="M34" s="126">
        <v>4</v>
      </c>
      <c r="N34" s="128" t="s">
        <v>997</v>
      </c>
      <c r="O34" s="127">
        <f>F34</f>
        <v>8.5</v>
      </c>
      <c r="P34" s="126" t="s">
        <v>481</v>
      </c>
      <c r="Q34" s="126">
        <v>0</v>
      </c>
      <c r="R34" s="126" t="s">
        <v>996</v>
      </c>
      <c r="S34" s="129" t="s">
        <v>998</v>
      </c>
      <c r="T34" s="126"/>
      <c r="U34" s="127">
        <v>4.5</v>
      </c>
      <c r="V34" s="135" t="s">
        <v>1047</v>
      </c>
      <c r="W34" s="135" t="s">
        <v>1048</v>
      </c>
      <c r="X34" s="126" t="s">
        <v>1049</v>
      </c>
      <c r="Y34" s="126" t="s">
        <v>832</v>
      </c>
      <c r="Z34" s="126"/>
    </row>
    <row r="35" spans="1:26" ht="29.5" x14ac:dyDescent="0.75">
      <c r="A35" s="136">
        <v>6</v>
      </c>
      <c r="B35" s="1"/>
      <c r="D35" s="126" t="s">
        <v>996</v>
      </c>
      <c r="E35" s="126">
        <v>1</v>
      </c>
      <c r="F35" s="127">
        <v>9</v>
      </c>
      <c r="G35" s="127">
        <v>9</v>
      </c>
      <c r="H35" s="127">
        <v>3</v>
      </c>
      <c r="I35" s="127">
        <v>10</v>
      </c>
      <c r="J35" s="126">
        <v>8.1999999999999993</v>
      </c>
      <c r="K35" s="127">
        <v>0.9</v>
      </c>
      <c r="L35" s="126">
        <v>2</v>
      </c>
      <c r="M35" s="126">
        <v>4</v>
      </c>
      <c r="N35" s="128" t="s">
        <v>997</v>
      </c>
      <c r="O35" s="127">
        <f>F35</f>
        <v>9</v>
      </c>
      <c r="P35" s="126" t="s">
        <v>481</v>
      </c>
      <c r="Q35" s="126">
        <v>0</v>
      </c>
      <c r="R35" s="126" t="s">
        <v>996</v>
      </c>
      <c r="S35" s="129" t="s">
        <v>998</v>
      </c>
      <c r="U35" s="127">
        <v>4.5</v>
      </c>
      <c r="V35" s="135" t="s">
        <v>1035</v>
      </c>
      <c r="W35" s="135" t="s">
        <v>1036</v>
      </c>
      <c r="X35" s="126" t="s">
        <v>1050</v>
      </c>
      <c r="Y35" s="126" t="s">
        <v>832</v>
      </c>
    </row>
    <row r="36" spans="1:26" ht="29.5" x14ac:dyDescent="0.75">
      <c r="A36" s="126">
        <v>1</v>
      </c>
      <c r="B36" s="1" t="s">
        <v>1051</v>
      </c>
      <c r="C36" s="126"/>
      <c r="D36" s="126" t="s">
        <v>996</v>
      </c>
      <c r="E36" s="126">
        <v>1</v>
      </c>
      <c r="F36" s="126">
        <v>8.5</v>
      </c>
      <c r="G36" s="126">
        <f>E36*F36</f>
        <v>8.5</v>
      </c>
      <c r="H36" s="126">
        <v>3</v>
      </c>
      <c r="I36" s="127">
        <v>10</v>
      </c>
      <c r="J36" s="126">
        <v>8.1999999999999993</v>
      </c>
      <c r="K36" s="127">
        <v>0.9</v>
      </c>
      <c r="L36" s="126">
        <v>2</v>
      </c>
      <c r="M36" s="126">
        <v>4</v>
      </c>
      <c r="N36" s="128" t="s">
        <v>997</v>
      </c>
      <c r="O36" s="127">
        <f>F36</f>
        <v>8.5</v>
      </c>
      <c r="P36" s="126" t="s">
        <v>481</v>
      </c>
      <c r="Q36" s="126">
        <v>0</v>
      </c>
      <c r="R36" s="126" t="s">
        <v>996</v>
      </c>
      <c r="S36" s="129" t="s">
        <v>998</v>
      </c>
      <c r="T36" s="126"/>
      <c r="U36" s="126">
        <v>3</v>
      </c>
      <c r="V36" s="137">
        <v>71.790765641099995</v>
      </c>
      <c r="W36" s="137">
        <v>34.160326698399999</v>
      </c>
      <c r="X36" s="126" t="s">
        <v>1052</v>
      </c>
      <c r="Y36" s="126" t="s">
        <v>832</v>
      </c>
      <c r="Z36" s="126"/>
    </row>
    <row r="37" spans="1:26" ht="29.5" x14ac:dyDescent="0.75">
      <c r="A37" s="136">
        <v>2</v>
      </c>
      <c r="B37" s="1"/>
      <c r="C37" s="126"/>
      <c r="D37" s="126" t="s">
        <v>996</v>
      </c>
      <c r="E37" s="126">
        <v>1</v>
      </c>
      <c r="F37" s="127">
        <v>15.5</v>
      </c>
      <c r="G37" s="127">
        <v>15.5</v>
      </c>
      <c r="H37" s="127">
        <v>3</v>
      </c>
      <c r="I37" s="127">
        <v>10</v>
      </c>
      <c r="J37" s="126">
        <v>8.1999999999999993</v>
      </c>
      <c r="K37" s="127">
        <v>0.9</v>
      </c>
      <c r="L37" s="126">
        <v>2</v>
      </c>
      <c r="M37" s="126">
        <v>4</v>
      </c>
      <c r="N37" s="128" t="s">
        <v>997</v>
      </c>
      <c r="O37" s="127">
        <v>15.5</v>
      </c>
      <c r="P37" s="126" t="s">
        <v>481</v>
      </c>
      <c r="Q37" s="126">
        <v>0</v>
      </c>
      <c r="R37" s="126" t="s">
        <v>996</v>
      </c>
      <c r="S37" s="129" t="s">
        <v>998</v>
      </c>
      <c r="T37" s="126"/>
      <c r="U37" s="127">
        <v>5</v>
      </c>
      <c r="V37" s="137">
        <v>71.842827143700006</v>
      </c>
      <c r="W37" s="137">
        <v>34.170115946199999</v>
      </c>
      <c r="X37" s="126" t="s">
        <v>1053</v>
      </c>
      <c r="Y37" s="126" t="s">
        <v>832</v>
      </c>
      <c r="Z37" s="126"/>
    </row>
    <row r="38" spans="1:26" ht="29.5" x14ac:dyDescent="0.75">
      <c r="A38" s="136">
        <v>3</v>
      </c>
      <c r="B38" s="1"/>
      <c r="C38" s="126"/>
      <c r="D38" s="126" t="s">
        <v>996</v>
      </c>
      <c r="E38" s="126">
        <v>1</v>
      </c>
      <c r="F38" s="127">
        <v>10</v>
      </c>
      <c r="G38" s="127">
        <v>10</v>
      </c>
      <c r="H38" s="127">
        <v>3</v>
      </c>
      <c r="I38" s="127">
        <v>10</v>
      </c>
      <c r="J38" s="126">
        <v>8.1999999999999993</v>
      </c>
      <c r="K38" s="127">
        <v>0.9</v>
      </c>
      <c r="L38" s="126">
        <v>2</v>
      </c>
      <c r="M38" s="126">
        <v>4</v>
      </c>
      <c r="N38" s="128" t="s">
        <v>997</v>
      </c>
      <c r="O38" s="127">
        <f t="shared" ref="O38:O45" si="1">F38</f>
        <v>10</v>
      </c>
      <c r="P38" s="126" t="s">
        <v>481</v>
      </c>
      <c r="Q38" s="126">
        <v>0</v>
      </c>
      <c r="R38" s="126" t="s">
        <v>996</v>
      </c>
      <c r="S38" s="129" t="s">
        <v>998</v>
      </c>
      <c r="T38" s="126"/>
      <c r="U38" s="127">
        <v>3</v>
      </c>
      <c r="V38" s="137">
        <v>71.859786846600002</v>
      </c>
      <c r="W38" s="137">
        <v>34.174582953200002</v>
      </c>
      <c r="X38" s="126" t="s">
        <v>1054</v>
      </c>
      <c r="Y38" s="126" t="s">
        <v>832</v>
      </c>
      <c r="Z38" s="126"/>
    </row>
    <row r="39" spans="1:26" ht="29.5" x14ac:dyDescent="0.75">
      <c r="A39" s="136">
        <v>4</v>
      </c>
      <c r="B39" s="1"/>
      <c r="C39" s="126"/>
      <c r="D39" s="126" t="s">
        <v>996</v>
      </c>
      <c r="E39" s="126">
        <v>1</v>
      </c>
      <c r="F39" s="127">
        <v>8.6</v>
      </c>
      <c r="G39" s="127">
        <v>8.6</v>
      </c>
      <c r="H39" s="127">
        <v>3</v>
      </c>
      <c r="I39" s="127">
        <v>10</v>
      </c>
      <c r="J39" s="126">
        <v>8.1999999999999993</v>
      </c>
      <c r="K39" s="127">
        <v>0.9</v>
      </c>
      <c r="L39" s="126">
        <v>2</v>
      </c>
      <c r="M39" s="126">
        <v>4</v>
      </c>
      <c r="N39" s="128" t="s">
        <v>997</v>
      </c>
      <c r="O39" s="127">
        <f t="shared" si="1"/>
        <v>8.6</v>
      </c>
      <c r="P39" s="126" t="s">
        <v>481</v>
      </c>
      <c r="Q39" s="126">
        <v>0</v>
      </c>
      <c r="R39" s="126" t="s">
        <v>996</v>
      </c>
      <c r="S39" s="129" t="s">
        <v>998</v>
      </c>
      <c r="T39" s="126"/>
      <c r="U39" s="127">
        <v>3</v>
      </c>
      <c r="V39" s="137">
        <v>71.884305688400005</v>
      </c>
      <c r="W39" s="137">
        <v>34.180922155200001</v>
      </c>
      <c r="X39" s="126" t="s">
        <v>1055</v>
      </c>
      <c r="Y39" s="126" t="s">
        <v>832</v>
      </c>
      <c r="Z39" s="126"/>
    </row>
    <row r="40" spans="1:26" ht="29.5" x14ac:dyDescent="0.75">
      <c r="A40" s="136">
        <v>5</v>
      </c>
      <c r="B40" s="1"/>
      <c r="C40" s="126"/>
      <c r="D40" s="126" t="s">
        <v>996</v>
      </c>
      <c r="E40" s="126">
        <v>1</v>
      </c>
      <c r="F40" s="127">
        <v>12.5</v>
      </c>
      <c r="G40" s="127">
        <v>12.5</v>
      </c>
      <c r="H40" s="127">
        <v>4</v>
      </c>
      <c r="I40" s="127">
        <v>10</v>
      </c>
      <c r="J40" s="126">
        <v>8.1999999999999993</v>
      </c>
      <c r="K40" s="127">
        <v>0.9</v>
      </c>
      <c r="L40" s="126">
        <v>2</v>
      </c>
      <c r="M40" s="126">
        <v>5</v>
      </c>
      <c r="N40" s="128" t="s">
        <v>997</v>
      </c>
      <c r="O40" s="127">
        <f t="shared" si="1"/>
        <v>12.5</v>
      </c>
      <c r="P40" s="126" t="s">
        <v>481</v>
      </c>
      <c r="Q40" s="126">
        <v>0</v>
      </c>
      <c r="R40" s="126" t="s">
        <v>996</v>
      </c>
      <c r="S40" s="129" t="s">
        <v>998</v>
      </c>
      <c r="T40" s="126"/>
      <c r="U40" s="127">
        <v>3</v>
      </c>
      <c r="V40" s="137">
        <v>71.908069740299993</v>
      </c>
      <c r="W40" s="137">
        <v>34.188035332600002</v>
      </c>
      <c r="X40" s="138">
        <v>10.7</v>
      </c>
      <c r="Y40" s="126" t="s">
        <v>832</v>
      </c>
      <c r="Z40" s="126"/>
    </row>
    <row r="41" spans="1:26" ht="29.5" x14ac:dyDescent="0.75">
      <c r="A41" s="136">
        <v>6</v>
      </c>
      <c r="B41" s="1"/>
      <c r="D41" s="126" t="s">
        <v>996</v>
      </c>
      <c r="E41" s="126">
        <v>1</v>
      </c>
      <c r="F41" s="127">
        <v>8.5</v>
      </c>
      <c r="G41" s="127">
        <v>8.5</v>
      </c>
      <c r="H41" s="127">
        <v>3</v>
      </c>
      <c r="I41" s="127">
        <v>10</v>
      </c>
      <c r="J41" s="126">
        <v>8.1999999999999993</v>
      </c>
      <c r="K41" s="127">
        <v>0.9</v>
      </c>
      <c r="L41" s="126">
        <v>2</v>
      </c>
      <c r="M41" s="126">
        <v>4</v>
      </c>
      <c r="N41" s="128" t="s">
        <v>997</v>
      </c>
      <c r="O41" s="127">
        <f t="shared" si="1"/>
        <v>8.5</v>
      </c>
      <c r="P41" s="126" t="s">
        <v>481</v>
      </c>
      <c r="Q41" s="126">
        <v>0</v>
      </c>
      <c r="R41" s="126" t="s">
        <v>996</v>
      </c>
      <c r="S41" s="129" t="s">
        <v>998</v>
      </c>
      <c r="U41" s="127">
        <v>3</v>
      </c>
      <c r="V41" s="137">
        <v>71.920473538899998</v>
      </c>
      <c r="W41" s="137">
        <v>34.189709432500003</v>
      </c>
      <c r="X41" s="126" t="s">
        <v>1056</v>
      </c>
      <c r="Y41" s="126" t="s">
        <v>832</v>
      </c>
    </row>
    <row r="42" spans="1:26" ht="29.5" x14ac:dyDescent="0.75">
      <c r="A42" s="136">
        <v>7</v>
      </c>
      <c r="B42" s="1"/>
      <c r="D42" s="126" t="s">
        <v>996</v>
      </c>
      <c r="E42" s="126">
        <v>1</v>
      </c>
      <c r="F42" s="127">
        <v>8.5</v>
      </c>
      <c r="G42" s="127">
        <v>8.5</v>
      </c>
      <c r="H42" s="127">
        <v>3</v>
      </c>
      <c r="I42" s="127">
        <v>10</v>
      </c>
      <c r="J42" s="126">
        <v>8.1999999999999993</v>
      </c>
      <c r="K42" s="127">
        <v>0.9</v>
      </c>
      <c r="L42" s="126">
        <v>2</v>
      </c>
      <c r="M42" s="126">
        <v>4</v>
      </c>
      <c r="N42" s="128" t="s">
        <v>997</v>
      </c>
      <c r="O42" s="127">
        <f t="shared" si="1"/>
        <v>8.5</v>
      </c>
      <c r="P42" s="126" t="s">
        <v>481</v>
      </c>
      <c r="Q42" s="126">
        <v>0</v>
      </c>
      <c r="R42" s="126" t="s">
        <v>996</v>
      </c>
      <c r="S42" s="129" t="s">
        <v>998</v>
      </c>
      <c r="U42" s="127">
        <v>3</v>
      </c>
      <c r="V42" s="137">
        <v>71.969095855999996</v>
      </c>
      <c r="W42" s="137">
        <v>34.193640849799998</v>
      </c>
      <c r="X42" s="126" t="s">
        <v>1057</v>
      </c>
      <c r="Y42" s="126" t="s">
        <v>832</v>
      </c>
    </row>
    <row r="43" spans="1:26" ht="29.5" x14ac:dyDescent="0.75">
      <c r="A43" s="136">
        <v>8</v>
      </c>
      <c r="B43" s="1"/>
      <c r="D43" s="126" t="s">
        <v>996</v>
      </c>
      <c r="E43" s="126">
        <v>1</v>
      </c>
      <c r="F43" s="127">
        <v>12.2</v>
      </c>
      <c r="G43" s="127">
        <v>12.2</v>
      </c>
      <c r="H43" s="127">
        <v>3</v>
      </c>
      <c r="I43" s="127">
        <v>10</v>
      </c>
      <c r="J43" s="126">
        <v>8.1999999999999993</v>
      </c>
      <c r="K43" s="127">
        <v>0.9</v>
      </c>
      <c r="L43" s="126">
        <v>2</v>
      </c>
      <c r="M43" s="126">
        <v>4</v>
      </c>
      <c r="N43" s="128" t="s">
        <v>997</v>
      </c>
      <c r="O43" s="127">
        <f t="shared" si="1"/>
        <v>12.2</v>
      </c>
      <c r="P43" s="126" t="s">
        <v>481</v>
      </c>
      <c r="Q43" s="126">
        <v>0</v>
      </c>
      <c r="R43" s="126" t="s">
        <v>996</v>
      </c>
      <c r="S43" s="129" t="s">
        <v>998</v>
      </c>
      <c r="U43" s="127">
        <v>3</v>
      </c>
      <c r="V43" s="137">
        <v>71.973904016700004</v>
      </c>
      <c r="W43" s="137">
        <v>34.193719790099998</v>
      </c>
      <c r="X43" s="126" t="s">
        <v>1058</v>
      </c>
      <c r="Y43" s="126" t="s">
        <v>832</v>
      </c>
    </row>
    <row r="44" spans="1:26" ht="29.5" x14ac:dyDescent="0.75">
      <c r="A44" s="136">
        <v>9</v>
      </c>
      <c r="B44" s="1"/>
      <c r="D44" s="126" t="s">
        <v>996</v>
      </c>
      <c r="E44" s="126">
        <v>2</v>
      </c>
      <c r="F44" s="127">
        <v>11.5</v>
      </c>
      <c r="G44" s="127">
        <v>23</v>
      </c>
      <c r="H44" s="127">
        <v>3</v>
      </c>
      <c r="I44" s="127">
        <v>10</v>
      </c>
      <c r="J44" s="126">
        <v>8.1999999999999993</v>
      </c>
      <c r="K44" s="127">
        <v>0.9</v>
      </c>
      <c r="L44" s="126">
        <v>2</v>
      </c>
      <c r="M44" s="126">
        <v>4</v>
      </c>
      <c r="N44" s="128" t="s">
        <v>997</v>
      </c>
      <c r="O44" s="127">
        <f t="shared" si="1"/>
        <v>11.5</v>
      </c>
      <c r="P44" s="126" t="s">
        <v>481</v>
      </c>
      <c r="Q44" s="126">
        <v>0</v>
      </c>
      <c r="R44" s="126" t="s">
        <v>996</v>
      </c>
      <c r="S44" s="129" t="s">
        <v>998</v>
      </c>
      <c r="U44" s="127">
        <v>3</v>
      </c>
      <c r="V44" s="137">
        <v>71.983758385200005</v>
      </c>
      <c r="W44" s="137">
        <v>34.1945760682</v>
      </c>
      <c r="X44" s="126" t="s">
        <v>1059</v>
      </c>
      <c r="Y44" s="126" t="s">
        <v>832</v>
      </c>
    </row>
    <row r="45" spans="1:26" ht="29.5" x14ac:dyDescent="0.75">
      <c r="A45" s="126">
        <v>1</v>
      </c>
      <c r="B45" s="1" t="s">
        <v>1060</v>
      </c>
      <c r="C45" s="126"/>
      <c r="D45" s="126" t="s">
        <v>996</v>
      </c>
      <c r="E45" s="126">
        <v>1</v>
      </c>
      <c r="F45" s="126">
        <v>20</v>
      </c>
      <c r="G45" s="126">
        <v>20</v>
      </c>
      <c r="H45" s="126">
        <v>3</v>
      </c>
      <c r="I45" s="127">
        <v>10.1</v>
      </c>
      <c r="J45" s="126">
        <v>8.3000000000000007</v>
      </c>
      <c r="K45" s="127">
        <v>0.9</v>
      </c>
      <c r="L45" s="126">
        <v>2</v>
      </c>
      <c r="M45" s="126">
        <v>4</v>
      </c>
      <c r="N45" s="128" t="s">
        <v>997</v>
      </c>
      <c r="O45" s="127">
        <f t="shared" si="1"/>
        <v>20</v>
      </c>
      <c r="P45" s="126" t="s">
        <v>481</v>
      </c>
      <c r="Q45" s="126">
        <v>0</v>
      </c>
      <c r="R45" s="126" t="s">
        <v>996</v>
      </c>
      <c r="S45" s="129" t="s">
        <v>998</v>
      </c>
      <c r="T45" s="126"/>
      <c r="U45" s="126">
        <v>3</v>
      </c>
      <c r="V45" s="137">
        <v>72.017516999999998</v>
      </c>
      <c r="W45" s="137">
        <v>34.139406999999999</v>
      </c>
      <c r="X45" s="126" t="s">
        <v>1061</v>
      </c>
      <c r="Y45" s="126" t="s">
        <v>832</v>
      </c>
      <c r="Z45" s="126"/>
    </row>
    <row r="46" spans="1:26" ht="29.5" x14ac:dyDescent="0.75">
      <c r="A46" s="136">
        <v>2</v>
      </c>
      <c r="B46" s="1"/>
      <c r="C46" s="126"/>
      <c r="D46" s="126" t="s">
        <v>996</v>
      </c>
      <c r="E46" s="126">
        <v>1</v>
      </c>
      <c r="F46" s="127">
        <v>13.2</v>
      </c>
      <c r="G46" s="127">
        <v>13.2</v>
      </c>
      <c r="H46" s="127">
        <v>3</v>
      </c>
      <c r="I46" s="127">
        <v>10.1</v>
      </c>
      <c r="J46" s="126">
        <v>8.3000000000000007</v>
      </c>
      <c r="K46" s="127">
        <v>0.9</v>
      </c>
      <c r="L46" s="126">
        <v>2</v>
      </c>
      <c r="M46" s="126">
        <v>4</v>
      </c>
      <c r="N46" s="128" t="s">
        <v>997</v>
      </c>
      <c r="O46" s="127">
        <v>13.2</v>
      </c>
      <c r="P46" s="126" t="s">
        <v>481</v>
      </c>
      <c r="Q46" s="126">
        <v>0</v>
      </c>
      <c r="R46" s="126" t="s">
        <v>996</v>
      </c>
      <c r="S46" s="129" t="s">
        <v>998</v>
      </c>
      <c r="T46" s="126"/>
      <c r="U46" s="127">
        <v>3</v>
      </c>
      <c r="V46" s="137">
        <v>71.962059999999994</v>
      </c>
      <c r="W46" s="137">
        <v>34.222405999999999</v>
      </c>
      <c r="X46" s="126" t="s">
        <v>1062</v>
      </c>
      <c r="Y46" s="126" t="s">
        <v>832</v>
      </c>
      <c r="Z46" s="126"/>
    </row>
    <row r="47" spans="1:26" ht="29.5" x14ac:dyDescent="0.75">
      <c r="A47" s="136">
        <v>3</v>
      </c>
      <c r="B47" s="1"/>
      <c r="C47" s="126"/>
      <c r="D47" s="126" t="s">
        <v>996</v>
      </c>
      <c r="E47" s="126">
        <v>1</v>
      </c>
      <c r="F47" s="127">
        <v>15</v>
      </c>
      <c r="G47" s="127">
        <v>15</v>
      </c>
      <c r="H47" s="127">
        <v>3</v>
      </c>
      <c r="I47" s="127">
        <v>10.1</v>
      </c>
      <c r="J47" s="126">
        <v>8.3000000000000007</v>
      </c>
      <c r="K47" s="127">
        <v>0.9</v>
      </c>
      <c r="L47" s="126">
        <v>2</v>
      </c>
      <c r="M47" s="126">
        <v>4</v>
      </c>
      <c r="N47" s="128" t="s">
        <v>997</v>
      </c>
      <c r="O47" s="127">
        <f>F47</f>
        <v>15</v>
      </c>
      <c r="P47" s="126" t="s">
        <v>481</v>
      </c>
      <c r="Q47" s="126">
        <v>0</v>
      </c>
      <c r="R47" s="126" t="s">
        <v>996</v>
      </c>
      <c r="S47" s="129" t="s">
        <v>998</v>
      </c>
      <c r="T47" s="126"/>
      <c r="U47" s="127">
        <v>3</v>
      </c>
      <c r="V47" s="137">
        <v>71.969262000000001</v>
      </c>
      <c r="W47" s="137">
        <v>34.229399999999998</v>
      </c>
      <c r="X47" s="126">
        <v>13175</v>
      </c>
      <c r="Y47" s="126" t="s">
        <v>832</v>
      </c>
      <c r="Z47" s="126"/>
    </row>
    <row r="48" spans="1:26" ht="29.5" x14ac:dyDescent="0.75">
      <c r="A48" s="136">
        <v>4</v>
      </c>
      <c r="B48" s="1"/>
      <c r="C48" s="126"/>
      <c r="D48" s="126" t="s">
        <v>996</v>
      </c>
      <c r="E48" s="126">
        <v>1</v>
      </c>
      <c r="F48" s="127">
        <v>15</v>
      </c>
      <c r="G48" s="127">
        <v>15</v>
      </c>
      <c r="H48" s="127">
        <v>3</v>
      </c>
      <c r="I48" s="127">
        <v>10.1</v>
      </c>
      <c r="J48" s="126">
        <v>8.3000000000000007</v>
      </c>
      <c r="K48" s="127">
        <v>0.9</v>
      </c>
      <c r="L48" s="126">
        <v>2</v>
      </c>
      <c r="M48" s="126">
        <v>4</v>
      </c>
      <c r="N48" s="128" t="s">
        <v>997</v>
      </c>
      <c r="O48" s="127">
        <f>F48</f>
        <v>15</v>
      </c>
      <c r="P48" s="126" t="s">
        <v>481</v>
      </c>
      <c r="Q48" s="126">
        <v>0</v>
      </c>
      <c r="R48" s="126" t="s">
        <v>996</v>
      </c>
      <c r="S48" s="129" t="s">
        <v>998</v>
      </c>
      <c r="T48" s="126"/>
      <c r="U48" s="127">
        <v>3</v>
      </c>
      <c r="V48" s="137">
        <v>72.001777000000004</v>
      </c>
      <c r="W48" s="137">
        <v>34.232849999999999</v>
      </c>
      <c r="X48" s="126" t="s">
        <v>1063</v>
      </c>
      <c r="Y48" s="126" t="s">
        <v>832</v>
      </c>
      <c r="Z48" s="126"/>
    </row>
    <row r="49" spans="1:26" ht="29.5" x14ac:dyDescent="0.75">
      <c r="A49" s="126">
        <v>1</v>
      </c>
      <c r="B49" s="1" t="s">
        <v>1064</v>
      </c>
      <c r="C49" s="126"/>
      <c r="D49" s="126" t="s">
        <v>996</v>
      </c>
      <c r="E49" s="126">
        <v>6</v>
      </c>
      <c r="F49" s="126">
        <v>20.2</v>
      </c>
      <c r="G49" s="126">
        <v>121</v>
      </c>
      <c r="H49" s="126">
        <v>3</v>
      </c>
      <c r="I49" s="127">
        <v>10.1</v>
      </c>
      <c r="J49" s="126">
        <v>8.3000000000000007</v>
      </c>
      <c r="K49" s="127">
        <v>0.9</v>
      </c>
      <c r="L49" s="126">
        <v>2</v>
      </c>
      <c r="M49" s="126">
        <v>24</v>
      </c>
      <c r="N49" s="128" t="s">
        <v>997</v>
      </c>
      <c r="O49" s="127">
        <v>20</v>
      </c>
      <c r="P49" s="126" t="s">
        <v>481</v>
      </c>
      <c r="Q49" s="126">
        <v>0</v>
      </c>
      <c r="R49" s="126" t="s">
        <v>996</v>
      </c>
      <c r="S49" s="129" t="s">
        <v>998</v>
      </c>
      <c r="T49" s="126"/>
      <c r="U49" s="126">
        <v>3</v>
      </c>
      <c r="V49" s="137">
        <v>72.067058000000003</v>
      </c>
      <c r="W49" s="137">
        <v>34.133595</v>
      </c>
      <c r="X49" s="126" t="s">
        <v>1065</v>
      </c>
      <c r="Y49" s="126" t="s">
        <v>832</v>
      </c>
      <c r="Z49" s="126"/>
    </row>
    <row r="50" spans="1:26" ht="29.5" x14ac:dyDescent="0.75">
      <c r="A50" s="136">
        <v>2</v>
      </c>
      <c r="B50" s="1"/>
      <c r="C50" s="126"/>
      <c r="D50" s="126" t="s">
        <v>996</v>
      </c>
      <c r="E50" s="126">
        <v>2</v>
      </c>
      <c r="F50" s="127">
        <v>20</v>
      </c>
      <c r="G50" s="127">
        <v>40</v>
      </c>
      <c r="H50" s="127">
        <v>3</v>
      </c>
      <c r="I50" s="127">
        <v>10.1</v>
      </c>
      <c r="J50" s="126">
        <v>8.3000000000000007</v>
      </c>
      <c r="K50" s="127">
        <v>0.9</v>
      </c>
      <c r="L50" s="126">
        <v>2</v>
      </c>
      <c r="M50" s="126">
        <v>8</v>
      </c>
      <c r="N50" s="128" t="s">
        <v>997</v>
      </c>
      <c r="O50" s="127">
        <v>20</v>
      </c>
      <c r="P50" s="126" t="s">
        <v>481</v>
      </c>
      <c r="Q50" s="126"/>
      <c r="R50" s="126" t="s">
        <v>996</v>
      </c>
      <c r="S50" s="129" t="s">
        <v>998</v>
      </c>
      <c r="T50" s="126"/>
      <c r="U50" s="127">
        <v>3</v>
      </c>
      <c r="V50" s="137">
        <v>72.111181999999999</v>
      </c>
      <c r="W50" s="137">
        <v>34.161464000000002</v>
      </c>
      <c r="X50" s="126" t="s">
        <v>1066</v>
      </c>
      <c r="Y50" s="126" t="s">
        <v>832</v>
      </c>
      <c r="Z50" s="126"/>
    </row>
    <row r="51" spans="1:26" ht="29.5" x14ac:dyDescent="0.75">
      <c r="A51" s="126">
        <v>1</v>
      </c>
      <c r="B51" s="1" t="s">
        <v>1064</v>
      </c>
      <c r="C51" s="126"/>
      <c r="D51" s="126" t="s">
        <v>996</v>
      </c>
      <c r="E51" s="126">
        <v>6</v>
      </c>
      <c r="F51" s="126">
        <v>20.2</v>
      </c>
      <c r="G51" s="126">
        <v>121</v>
      </c>
      <c r="H51" s="126">
        <v>3</v>
      </c>
      <c r="I51" s="127">
        <v>10.1</v>
      </c>
      <c r="J51" s="126">
        <v>8.3000000000000007</v>
      </c>
      <c r="K51" s="127">
        <v>0.9</v>
      </c>
      <c r="L51" s="126">
        <v>2</v>
      </c>
      <c r="M51" s="126">
        <v>24</v>
      </c>
      <c r="N51" s="128" t="s">
        <v>997</v>
      </c>
      <c r="O51" s="127">
        <v>20</v>
      </c>
      <c r="P51" s="126" t="s">
        <v>481</v>
      </c>
      <c r="Q51" s="126">
        <v>0</v>
      </c>
      <c r="R51" s="126" t="s">
        <v>996</v>
      </c>
      <c r="S51" s="129" t="s">
        <v>998</v>
      </c>
      <c r="T51" s="126"/>
      <c r="U51" s="126">
        <v>3</v>
      </c>
      <c r="V51" s="137">
        <v>72.067058000000003</v>
      </c>
      <c r="W51" s="137">
        <v>34.133595</v>
      </c>
      <c r="X51" s="126" t="s">
        <v>1065</v>
      </c>
      <c r="Y51" s="126" t="s">
        <v>832</v>
      </c>
      <c r="Z51" s="126"/>
    </row>
    <row r="52" spans="1:26" ht="29.5" x14ac:dyDescent="0.75">
      <c r="A52" s="136">
        <v>2</v>
      </c>
      <c r="B52" s="1"/>
      <c r="C52" s="126"/>
      <c r="D52" s="126" t="s">
        <v>996</v>
      </c>
      <c r="E52" s="126">
        <v>2</v>
      </c>
      <c r="F52" s="127">
        <v>20</v>
      </c>
      <c r="G52" s="127">
        <v>40</v>
      </c>
      <c r="H52" s="127">
        <v>3</v>
      </c>
      <c r="I52" s="127">
        <v>10.1</v>
      </c>
      <c r="J52" s="126">
        <v>8.3000000000000007</v>
      </c>
      <c r="K52" s="127">
        <v>0.9</v>
      </c>
      <c r="L52" s="126">
        <v>2</v>
      </c>
      <c r="M52" s="126">
        <v>8</v>
      </c>
      <c r="N52" s="128" t="s">
        <v>997</v>
      </c>
      <c r="O52" s="127">
        <v>20</v>
      </c>
      <c r="P52" s="126" t="s">
        <v>481</v>
      </c>
      <c r="Q52" s="126"/>
      <c r="R52" s="126" t="s">
        <v>996</v>
      </c>
      <c r="S52" s="129" t="s">
        <v>998</v>
      </c>
      <c r="T52" s="126"/>
      <c r="U52" s="127">
        <v>3</v>
      </c>
      <c r="V52" s="137">
        <v>72.111181999999999</v>
      </c>
      <c r="W52" s="137">
        <v>34.161464000000002</v>
      </c>
      <c r="X52" s="126" t="s">
        <v>1066</v>
      </c>
      <c r="Y52" s="126" t="s">
        <v>832</v>
      </c>
      <c r="Z52" s="126"/>
    </row>
    <row r="53" spans="1:26" x14ac:dyDescent="0.75">
      <c r="A53" s="126">
        <v>1</v>
      </c>
      <c r="B53" s="1" t="s">
        <v>1067</v>
      </c>
      <c r="C53" s="126"/>
      <c r="D53" s="126"/>
      <c r="E53" s="126"/>
      <c r="F53" s="126"/>
      <c r="G53" s="126"/>
      <c r="H53" s="126"/>
      <c r="I53" s="127"/>
      <c r="J53" s="126"/>
      <c r="K53" s="127"/>
      <c r="L53" s="126"/>
      <c r="M53" s="126"/>
      <c r="N53" s="128"/>
      <c r="O53" s="127"/>
      <c r="P53" s="126"/>
      <c r="Q53" s="126"/>
      <c r="R53" s="126"/>
      <c r="S53" s="129"/>
      <c r="T53" s="126"/>
      <c r="U53" s="126"/>
      <c r="V53" s="139" t="s">
        <v>1068</v>
      </c>
      <c r="W53" s="139" t="s">
        <v>1069</v>
      </c>
      <c r="X53" s="141" t="s">
        <v>1070</v>
      </c>
      <c r="Y53" s="141"/>
      <c r="Z53" s="126"/>
    </row>
    <row r="54" spans="1:26" x14ac:dyDescent="0.75">
      <c r="A54" s="136">
        <v>2</v>
      </c>
      <c r="B54" s="1"/>
      <c r="C54" s="126"/>
      <c r="D54" s="126" t="s">
        <v>996</v>
      </c>
      <c r="E54" s="126"/>
      <c r="F54" s="127"/>
      <c r="G54" s="127"/>
      <c r="H54" s="127"/>
      <c r="I54" s="127"/>
      <c r="J54" s="126"/>
      <c r="K54" s="127"/>
      <c r="L54" s="126"/>
      <c r="M54" s="126"/>
      <c r="N54" s="128"/>
      <c r="O54" s="127"/>
      <c r="P54" s="126"/>
      <c r="Q54" s="126"/>
      <c r="R54" s="126"/>
      <c r="S54" s="129"/>
      <c r="T54" s="126"/>
      <c r="U54" s="127"/>
      <c r="V54" s="139" t="s">
        <v>1071</v>
      </c>
      <c r="W54" s="139" t="s">
        <v>1072</v>
      </c>
      <c r="X54" s="142" t="s">
        <v>1073</v>
      </c>
      <c r="Y54" s="142"/>
      <c r="Z54" s="126"/>
    </row>
  </sheetData>
  <mergeCells count="15">
    <mergeCell ref="B53:B54"/>
    <mergeCell ref="X53:Y53"/>
    <mergeCell ref="X54:Y54"/>
    <mergeCell ref="V1:W1"/>
    <mergeCell ref="B28:B29"/>
    <mergeCell ref="B22:B25"/>
    <mergeCell ref="B2:B11"/>
    <mergeCell ref="B12:B13"/>
    <mergeCell ref="B17:B18"/>
    <mergeCell ref="B19:B21"/>
    <mergeCell ref="B45:B48"/>
    <mergeCell ref="B49:B50"/>
    <mergeCell ref="B51:B52"/>
    <mergeCell ref="B30:B35"/>
    <mergeCell ref="B36:B44"/>
  </mergeCells>
  <pageMargins left="0.34" right="0.25" top="0.41" bottom="0.31" header="0.3" footer="0.2"/>
  <pageSetup scale="59" orientation="landscape" r:id="rId1"/>
  <rowBreaks count="2" manualBreakCount="2">
    <brk id="17" max="25" man="1"/>
    <brk id="4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"/>
  <sheetViews>
    <sheetView workbookViewId="0">
      <selection sqref="A1:XFD1048576"/>
    </sheetView>
  </sheetViews>
  <sheetFormatPr defaultColWidth="10.7265625" defaultRowHeight="18.75" customHeight="1" x14ac:dyDescent="0.75"/>
  <cols>
    <col min="1" max="1" width="5.40625" style="35" bestFit="1" customWidth="1"/>
    <col min="2" max="2" width="7.54296875" style="24" customWidth="1"/>
    <col min="3" max="3" width="10" style="24" customWidth="1"/>
    <col min="4" max="4" width="22.7265625" style="24" customWidth="1"/>
    <col min="5" max="5" width="9.86328125" style="24" customWidth="1"/>
    <col min="6" max="7" width="15.54296875" style="24" customWidth="1"/>
    <col min="8" max="8" width="17.26953125" style="24" customWidth="1"/>
    <col min="9" max="9" width="15.40625" style="24" customWidth="1"/>
    <col min="10" max="10" width="9.40625" style="24" customWidth="1"/>
    <col min="11" max="11" width="10.1328125" style="24" customWidth="1"/>
    <col min="12" max="12" width="10.7265625" style="23"/>
    <col min="13" max="13" width="10.7265625" style="24"/>
    <col min="14" max="14" width="10.7265625" style="23"/>
    <col min="15" max="15" width="10.7265625" style="24"/>
    <col min="16" max="16" width="10.7265625" style="23"/>
    <col min="17" max="17" width="10.7265625" style="24"/>
    <col min="18" max="18" width="10.7265625" style="23"/>
    <col min="19" max="16384" width="10.7265625" style="24"/>
  </cols>
  <sheetData>
    <row r="1" spans="1:18" ht="27.75" customHeight="1" x14ac:dyDescent="0.75">
      <c r="A1" s="30" t="s">
        <v>27</v>
      </c>
      <c r="B1" s="16" t="s">
        <v>38</v>
      </c>
      <c r="C1" s="16" t="s">
        <v>25</v>
      </c>
      <c r="D1" s="16" t="s">
        <v>28</v>
      </c>
      <c r="E1" s="16" t="s">
        <v>63</v>
      </c>
      <c r="F1" s="16" t="s">
        <v>270</v>
      </c>
      <c r="G1" s="16" t="s">
        <v>274</v>
      </c>
      <c r="H1" s="16" t="s">
        <v>42</v>
      </c>
      <c r="I1" s="16" t="s">
        <v>64</v>
      </c>
      <c r="J1" s="16" t="s">
        <v>36</v>
      </c>
      <c r="K1" s="16" t="s">
        <v>37</v>
      </c>
      <c r="L1" s="24"/>
      <c r="M1" s="16"/>
      <c r="N1" s="24"/>
      <c r="P1" s="24"/>
      <c r="R1" s="24"/>
    </row>
    <row r="2" spans="1:18" ht="17.25" customHeight="1" x14ac:dyDescent="0.75">
      <c r="A2" s="35">
        <v>1</v>
      </c>
      <c r="B2" s="24" t="s">
        <v>3</v>
      </c>
      <c r="C2" s="24" t="s">
        <v>65</v>
      </c>
      <c r="D2" s="24" t="s">
        <v>67</v>
      </c>
      <c r="E2" s="24" t="s">
        <v>66</v>
      </c>
      <c r="F2" s="24">
        <v>180</v>
      </c>
      <c r="G2" s="24" t="s">
        <v>33</v>
      </c>
      <c r="H2" s="24" t="s">
        <v>34</v>
      </c>
      <c r="I2" s="24" t="s">
        <v>56</v>
      </c>
      <c r="J2" s="24">
        <v>34.829981780700003</v>
      </c>
      <c r="K2" s="24">
        <v>73.064241051799996</v>
      </c>
    </row>
    <row r="3" spans="1:18" ht="18.75" customHeight="1" x14ac:dyDescent="0.75">
      <c r="A3" s="35">
        <v>2</v>
      </c>
      <c r="B3" s="24" t="s">
        <v>3</v>
      </c>
      <c r="C3" s="24" t="s">
        <v>65</v>
      </c>
      <c r="D3" s="24" t="s">
        <v>68</v>
      </c>
      <c r="E3" s="24" t="s">
        <v>65</v>
      </c>
      <c r="F3" s="24">
        <v>20</v>
      </c>
      <c r="G3" s="24" t="s">
        <v>33</v>
      </c>
      <c r="H3" s="24" t="s">
        <v>34</v>
      </c>
      <c r="I3" s="24" t="s">
        <v>56</v>
      </c>
      <c r="J3" s="24">
        <v>34.829581892199997</v>
      </c>
      <c r="K3" s="24">
        <v>73.064438905900005</v>
      </c>
    </row>
    <row r="4" spans="1:18" ht="18.75" customHeight="1" x14ac:dyDescent="0.75">
      <c r="A4" s="35">
        <v>3</v>
      </c>
      <c r="B4" s="24" t="s">
        <v>3</v>
      </c>
      <c r="C4" s="24" t="s">
        <v>65</v>
      </c>
      <c r="D4" s="24" t="s">
        <v>69</v>
      </c>
      <c r="E4" s="24" t="s">
        <v>65</v>
      </c>
      <c r="F4" s="24">
        <v>180</v>
      </c>
      <c r="G4" s="24" t="s">
        <v>33</v>
      </c>
      <c r="H4" s="24" t="s">
        <v>34</v>
      </c>
      <c r="I4" s="24" t="s">
        <v>56</v>
      </c>
      <c r="J4" s="24">
        <v>34.773339099499999</v>
      </c>
      <c r="K4" s="24">
        <v>72.928739428100002</v>
      </c>
    </row>
    <row r="5" spans="1:18" ht="18.75" customHeight="1" x14ac:dyDescent="0.75">
      <c r="A5" s="35">
        <v>4</v>
      </c>
      <c r="B5" s="24" t="s">
        <v>3</v>
      </c>
      <c r="C5" s="24" t="s">
        <v>65</v>
      </c>
      <c r="D5" s="24" t="s">
        <v>71</v>
      </c>
      <c r="E5" s="24" t="s">
        <v>65</v>
      </c>
      <c r="F5" s="24">
        <v>70</v>
      </c>
      <c r="G5" s="24" t="s">
        <v>33</v>
      </c>
      <c r="H5" s="24" t="s">
        <v>34</v>
      </c>
      <c r="I5" s="24" t="s">
        <v>56</v>
      </c>
      <c r="J5" s="24">
        <v>34.675186406500003</v>
      </c>
      <c r="K5" s="24">
        <v>73.026043208499999</v>
      </c>
    </row>
    <row r="6" spans="1:18" ht="18.75" customHeight="1" x14ac:dyDescent="0.75">
      <c r="A6" s="35">
        <v>5</v>
      </c>
      <c r="B6" s="24" t="s">
        <v>3</v>
      </c>
      <c r="C6" s="24" t="s">
        <v>65</v>
      </c>
      <c r="D6" s="24" t="s">
        <v>72</v>
      </c>
      <c r="E6" s="24" t="s">
        <v>65</v>
      </c>
      <c r="F6" s="24">
        <v>20</v>
      </c>
      <c r="G6" s="24" t="s">
        <v>33</v>
      </c>
      <c r="H6" s="24" t="s">
        <v>34</v>
      </c>
      <c r="I6" s="24" t="s">
        <v>56</v>
      </c>
      <c r="J6" s="24">
        <v>34.675258578700003</v>
      </c>
      <c r="K6" s="24">
        <v>73.026245986500001</v>
      </c>
    </row>
    <row r="7" spans="1:18" ht="18.75" customHeight="1" x14ac:dyDescent="0.75">
      <c r="A7" s="35">
        <v>6</v>
      </c>
      <c r="B7" s="24" t="s">
        <v>3</v>
      </c>
      <c r="C7" s="24" t="s">
        <v>65</v>
      </c>
      <c r="D7" s="24" t="s">
        <v>68</v>
      </c>
      <c r="E7" s="24" t="s">
        <v>65</v>
      </c>
      <c r="F7" s="24">
        <v>20</v>
      </c>
      <c r="G7" s="24" t="s">
        <v>33</v>
      </c>
      <c r="H7" s="24" t="s">
        <v>34</v>
      </c>
      <c r="I7" s="24" t="s">
        <v>56</v>
      </c>
      <c r="J7" s="24">
        <v>34.6759405126</v>
      </c>
      <c r="K7" s="24">
        <v>73.026623228700004</v>
      </c>
    </row>
    <row r="8" spans="1:18" ht="18.75" customHeight="1" x14ac:dyDescent="0.75">
      <c r="A8" s="24"/>
    </row>
    <row r="14" spans="1:18" ht="18.75" customHeight="1" x14ac:dyDescent="0.75">
      <c r="E14" s="24" t="s">
        <v>261</v>
      </c>
    </row>
  </sheetData>
  <pageMargins left="0.7" right="0.7" top="0.75" bottom="0.75" header="0.3" footer="0.3"/>
  <pageSetup orientation="landscape" r:id="rId1"/>
  <headerFooter>
    <oddHeader>&amp;CDistrict Battagram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"/>
  <sheetViews>
    <sheetView workbookViewId="0">
      <selection sqref="A1:XFD1048576"/>
    </sheetView>
  </sheetViews>
  <sheetFormatPr defaultColWidth="10.7265625" defaultRowHeight="14.75" x14ac:dyDescent="0.75"/>
  <cols>
    <col min="1" max="1" width="5.1328125" style="25" customWidth="1"/>
    <col min="2" max="2" width="9.40625" style="25" customWidth="1"/>
    <col min="3" max="3" width="16.1328125" style="25" customWidth="1"/>
    <col min="4" max="4" width="23.26953125" style="25" customWidth="1"/>
    <col min="5" max="5" width="15.26953125" style="25" customWidth="1"/>
    <col min="6" max="6" width="19.86328125" style="25" customWidth="1"/>
    <col min="7" max="7" width="14" style="25" customWidth="1"/>
    <col min="8" max="8" width="15.1328125" style="25" customWidth="1"/>
    <col min="9" max="9" width="10.7265625" style="25" customWidth="1"/>
    <col min="10" max="10" width="10.7265625" style="38"/>
    <col min="11" max="11" width="12" style="25" customWidth="1"/>
    <col min="12" max="12" width="10.7265625" style="23"/>
    <col min="13" max="13" width="10.7265625" style="39"/>
    <col min="14" max="14" width="10.7265625" style="25"/>
    <col min="15" max="15" width="10.7265625" style="39"/>
    <col min="16" max="17" width="10.7265625" style="25"/>
    <col min="18" max="18" width="10.7265625" style="39"/>
    <col min="19" max="16384" width="10.7265625" style="25"/>
  </cols>
  <sheetData>
    <row r="1" spans="1:18" ht="29.5" x14ac:dyDescent="0.75">
      <c r="A1" s="25" t="s">
        <v>82</v>
      </c>
      <c r="B1" s="25" t="s">
        <v>84</v>
      </c>
      <c r="C1" s="25" t="s">
        <v>83</v>
      </c>
      <c r="D1" s="25" t="s">
        <v>81</v>
      </c>
      <c r="E1" s="25" t="s">
        <v>80</v>
      </c>
      <c r="F1" s="25" t="s">
        <v>269</v>
      </c>
      <c r="G1" s="25" t="s">
        <v>272</v>
      </c>
      <c r="H1" s="25" t="s">
        <v>42</v>
      </c>
      <c r="I1" s="25" t="s">
        <v>64</v>
      </c>
      <c r="J1" s="26" t="s">
        <v>78</v>
      </c>
      <c r="K1" s="26" t="s">
        <v>79</v>
      </c>
      <c r="M1" s="25"/>
      <c r="O1" s="25"/>
      <c r="R1" s="25"/>
    </row>
    <row r="2" spans="1:18" ht="19.149999999999999" customHeight="1" x14ac:dyDescent="0.75">
      <c r="A2" s="37">
        <v>1</v>
      </c>
      <c r="B2" s="25" t="s">
        <v>3</v>
      </c>
      <c r="C2" s="25" t="s">
        <v>11</v>
      </c>
      <c r="D2" s="25" t="s">
        <v>77</v>
      </c>
      <c r="E2" s="25" t="s">
        <v>11</v>
      </c>
      <c r="F2" s="25">
        <v>40</v>
      </c>
      <c r="G2" s="25" t="s">
        <v>33</v>
      </c>
      <c r="H2" s="25" t="s">
        <v>34</v>
      </c>
      <c r="I2" s="25" t="s">
        <v>56</v>
      </c>
      <c r="J2" s="26">
        <v>34.502698100000003</v>
      </c>
      <c r="K2" s="26">
        <v>72.446818199999996</v>
      </c>
      <c r="M2" s="25"/>
      <c r="O2" s="25"/>
      <c r="R2" s="25"/>
    </row>
    <row r="3" spans="1:18" ht="19.149999999999999" customHeight="1" x14ac:dyDescent="0.75">
      <c r="A3" s="37">
        <v>2</v>
      </c>
      <c r="B3" s="25" t="s">
        <v>3</v>
      </c>
      <c r="C3" s="25" t="s">
        <v>11</v>
      </c>
      <c r="D3" s="25" t="s">
        <v>72</v>
      </c>
      <c r="E3" s="25" t="s">
        <v>275</v>
      </c>
      <c r="F3" s="25">
        <v>10</v>
      </c>
      <c r="G3" s="25" t="s">
        <v>33</v>
      </c>
      <c r="H3" s="25" t="s">
        <v>34</v>
      </c>
      <c r="I3" s="25" t="s">
        <v>56</v>
      </c>
      <c r="J3" s="26">
        <v>34.505058900000002</v>
      </c>
      <c r="K3" s="26">
        <v>72.466216799999998</v>
      </c>
      <c r="M3" s="25"/>
      <c r="O3" s="25"/>
      <c r="R3" s="25"/>
    </row>
    <row r="4" spans="1:18" ht="19.149999999999999" customHeight="1" x14ac:dyDescent="0.75">
      <c r="A4" s="37">
        <v>3</v>
      </c>
      <c r="B4" s="25" t="s">
        <v>3</v>
      </c>
      <c r="C4" s="25" t="s">
        <v>11</v>
      </c>
      <c r="D4" s="25" t="s">
        <v>72</v>
      </c>
      <c r="E4" s="25" t="s">
        <v>11</v>
      </c>
      <c r="F4" s="25">
        <v>10</v>
      </c>
      <c r="G4" s="25" t="s">
        <v>33</v>
      </c>
      <c r="H4" s="25" t="s">
        <v>34</v>
      </c>
      <c r="I4" s="25" t="s">
        <v>56</v>
      </c>
      <c r="J4" s="26">
        <v>34.504698400000002</v>
      </c>
      <c r="K4" s="26">
        <v>72.466525700000005</v>
      </c>
      <c r="M4" s="25"/>
      <c r="O4" s="25"/>
      <c r="R4" s="25"/>
    </row>
    <row r="5" spans="1:18" ht="19.149999999999999" customHeight="1" x14ac:dyDescent="0.75">
      <c r="A5" s="37">
        <v>4</v>
      </c>
      <c r="B5" s="25" t="s">
        <v>3</v>
      </c>
      <c r="C5" s="25" t="s">
        <v>11</v>
      </c>
      <c r="D5" s="25" t="s">
        <v>72</v>
      </c>
      <c r="E5" s="25" t="s">
        <v>275</v>
      </c>
      <c r="F5" s="25">
        <v>10</v>
      </c>
      <c r="G5" s="25" t="s">
        <v>33</v>
      </c>
      <c r="H5" s="25" t="s">
        <v>34</v>
      </c>
      <c r="I5" s="25" t="s">
        <v>56</v>
      </c>
      <c r="J5" s="26">
        <v>34.504934900000002</v>
      </c>
      <c r="K5" s="26">
        <v>72.466518100000002</v>
      </c>
      <c r="M5" s="25"/>
      <c r="O5" s="25"/>
      <c r="R5" s="25"/>
    </row>
    <row r="6" spans="1:18" ht="19.149999999999999" customHeight="1" x14ac:dyDescent="0.75">
      <c r="A6" s="37">
        <v>5</v>
      </c>
      <c r="B6" s="25" t="s">
        <v>3</v>
      </c>
      <c r="C6" s="25" t="s">
        <v>11</v>
      </c>
      <c r="D6" s="25" t="s">
        <v>76</v>
      </c>
      <c r="E6" s="25" t="s">
        <v>275</v>
      </c>
      <c r="F6" s="25">
        <v>5</v>
      </c>
      <c r="G6" s="25" t="s">
        <v>33</v>
      </c>
      <c r="H6" s="25" t="s">
        <v>34</v>
      </c>
      <c r="I6" s="25" t="s">
        <v>56</v>
      </c>
      <c r="J6" s="26">
        <v>34.5046836</v>
      </c>
      <c r="K6" s="26">
        <v>72.466552399999998</v>
      </c>
      <c r="M6" s="25"/>
      <c r="O6" s="25"/>
      <c r="R6" s="25"/>
    </row>
    <row r="7" spans="1:18" ht="19.149999999999999" customHeight="1" x14ac:dyDescent="0.75">
      <c r="A7" s="37">
        <v>6</v>
      </c>
      <c r="B7" s="25" t="s">
        <v>3</v>
      </c>
      <c r="C7" s="25" t="s">
        <v>11</v>
      </c>
      <c r="D7" s="25" t="s">
        <v>76</v>
      </c>
      <c r="E7" s="25" t="s">
        <v>11</v>
      </c>
      <c r="F7" s="25">
        <v>5</v>
      </c>
      <c r="G7" s="25" t="s">
        <v>33</v>
      </c>
      <c r="H7" s="25" t="s">
        <v>34</v>
      </c>
      <c r="I7" s="25" t="s">
        <v>56</v>
      </c>
      <c r="J7" s="26">
        <v>34.504492499999998</v>
      </c>
      <c r="K7" s="26">
        <v>72.466586500000005</v>
      </c>
      <c r="M7" s="25"/>
      <c r="O7" s="25"/>
      <c r="R7" s="25"/>
    </row>
    <row r="8" spans="1:18" ht="18" customHeight="1" x14ac:dyDescent="0.75">
      <c r="A8" s="37">
        <v>7</v>
      </c>
      <c r="B8" s="25" t="s">
        <v>3</v>
      </c>
      <c r="C8" s="25" t="s">
        <v>73</v>
      </c>
      <c r="D8" s="25" t="s">
        <v>75</v>
      </c>
      <c r="E8" s="25" t="s">
        <v>275</v>
      </c>
      <c r="F8" s="25">
        <v>20</v>
      </c>
      <c r="G8" s="25" t="s">
        <v>33</v>
      </c>
      <c r="H8" s="25" t="s">
        <v>34</v>
      </c>
      <c r="I8" s="25" t="s">
        <v>56</v>
      </c>
      <c r="J8" s="26">
        <v>34.501972899999998</v>
      </c>
      <c r="K8" s="26">
        <v>72.458783600000004</v>
      </c>
      <c r="M8" s="25"/>
      <c r="O8" s="25"/>
      <c r="R8" s="25"/>
    </row>
    <row r="9" spans="1:18" ht="18" customHeight="1" x14ac:dyDescent="0.75">
      <c r="A9" s="37">
        <v>8</v>
      </c>
      <c r="B9" s="25" t="s">
        <v>3</v>
      </c>
      <c r="C9" s="25" t="s">
        <v>73</v>
      </c>
      <c r="D9" s="25" t="s">
        <v>74</v>
      </c>
      <c r="E9" s="25" t="s">
        <v>73</v>
      </c>
      <c r="F9" s="25">
        <v>10</v>
      </c>
      <c r="G9" s="25" t="s">
        <v>33</v>
      </c>
      <c r="H9" s="25" t="s">
        <v>34</v>
      </c>
      <c r="I9" s="25" t="s">
        <v>56</v>
      </c>
      <c r="J9" s="26">
        <v>34.502100300000002</v>
      </c>
      <c r="K9" s="26">
        <v>72.4677176</v>
      </c>
      <c r="M9" s="25"/>
      <c r="O9" s="25"/>
      <c r="R9" s="25"/>
    </row>
    <row r="10" spans="1:18" x14ac:dyDescent="0.75">
      <c r="M10" s="25"/>
      <c r="O10" s="25"/>
      <c r="R10" s="25"/>
    </row>
    <row r="11" spans="1:18" x14ac:dyDescent="0.75">
      <c r="M11" s="25"/>
      <c r="O11" s="25"/>
      <c r="R11" s="25"/>
    </row>
    <row r="12" spans="1:18" x14ac:dyDescent="0.75">
      <c r="M12" s="25"/>
      <c r="O12" s="25"/>
      <c r="R12" s="25"/>
    </row>
    <row r="13" spans="1:18" x14ac:dyDescent="0.75">
      <c r="E13" s="25" t="s">
        <v>261</v>
      </c>
      <c r="M13" s="25"/>
      <c r="O13" s="25"/>
      <c r="R13" s="25"/>
    </row>
    <row r="14" spans="1:18" x14ac:dyDescent="0.75">
      <c r="M14" s="25"/>
      <c r="O14" s="25"/>
      <c r="R14" s="25"/>
    </row>
    <row r="15" spans="1:18" x14ac:dyDescent="0.75">
      <c r="M15" s="25"/>
      <c r="O15" s="25"/>
      <c r="R15" s="25"/>
    </row>
  </sheetData>
  <pageMargins left="0.7" right="0.7" top="0.75" bottom="0.75" header="0.3" footer="0.3"/>
  <pageSetup orientation="landscape" r:id="rId1"/>
  <headerFooter>
    <oddHeader>&amp;CDistrict Buneer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topLeftCell="A22" workbookViewId="0">
      <selection sqref="A1:XFD1048576"/>
    </sheetView>
  </sheetViews>
  <sheetFormatPr defaultColWidth="10.7265625" defaultRowHeight="14.75" x14ac:dyDescent="0.75"/>
  <cols>
    <col min="1" max="1" width="5.54296875" style="30" customWidth="1"/>
    <col min="2" max="2" width="8.1328125" style="16" customWidth="1"/>
    <col min="3" max="3" width="10.7265625" style="16"/>
    <col min="4" max="4" width="14.1328125" style="16" customWidth="1"/>
    <col min="5" max="5" width="19.86328125" style="16" bestFit="1" customWidth="1"/>
    <col min="6" max="6" width="16.86328125" style="16" customWidth="1"/>
    <col min="7" max="7" width="14.7265625" style="16" customWidth="1"/>
    <col min="8" max="8" width="15.26953125" style="16" customWidth="1"/>
    <col min="9" max="9" width="15.1328125" style="16" customWidth="1"/>
    <col min="10" max="11" width="10.7265625" style="16"/>
    <col min="12" max="12" width="10.7265625" style="23"/>
    <col min="13" max="16384" width="10.7265625" style="16"/>
  </cols>
  <sheetData>
    <row r="1" spans="1:11" ht="40.5" customHeight="1" x14ac:dyDescent="0.75">
      <c r="A1" s="30" t="s">
        <v>82</v>
      </c>
      <c r="B1" s="16" t="s">
        <v>24</v>
      </c>
      <c r="C1" s="16" t="s">
        <v>89</v>
      </c>
      <c r="D1" s="16" t="s">
        <v>81</v>
      </c>
      <c r="E1" s="16" t="s">
        <v>88</v>
      </c>
      <c r="F1" s="16" t="s">
        <v>269</v>
      </c>
      <c r="G1" s="16" t="s">
        <v>272</v>
      </c>
      <c r="H1" s="16" t="s">
        <v>42</v>
      </c>
      <c r="I1" s="16" t="s">
        <v>183</v>
      </c>
      <c r="J1" s="27" t="s">
        <v>36</v>
      </c>
      <c r="K1" s="27" t="s">
        <v>87</v>
      </c>
    </row>
    <row r="2" spans="1:11" x14ac:dyDescent="0.75">
      <c r="A2" s="30">
        <v>1</v>
      </c>
      <c r="B2" s="16" t="s">
        <v>3</v>
      </c>
      <c r="C2" s="16" t="s">
        <v>85</v>
      </c>
      <c r="D2" s="16" t="s">
        <v>70</v>
      </c>
      <c r="E2" s="16" t="s">
        <v>85</v>
      </c>
      <c r="F2" s="16">
        <v>60</v>
      </c>
      <c r="G2" s="16" t="s">
        <v>33</v>
      </c>
      <c r="H2" s="16" t="s">
        <v>34</v>
      </c>
      <c r="I2" s="16" t="s">
        <v>56</v>
      </c>
      <c r="J2" s="27">
        <v>34.152547200000001</v>
      </c>
      <c r="K2" s="27">
        <v>71.743789599999999</v>
      </c>
    </row>
    <row r="3" spans="1:11" ht="29.5" x14ac:dyDescent="0.75">
      <c r="A3" s="30">
        <v>2</v>
      </c>
      <c r="B3" s="16" t="s">
        <v>3</v>
      </c>
      <c r="C3" s="16" t="s">
        <v>85</v>
      </c>
      <c r="D3" s="16" t="s">
        <v>86</v>
      </c>
      <c r="E3" s="16" t="s">
        <v>85</v>
      </c>
      <c r="F3" s="16">
        <v>16.68</v>
      </c>
      <c r="G3" s="16" t="s">
        <v>33</v>
      </c>
      <c r="H3" s="16" t="s">
        <v>34</v>
      </c>
      <c r="I3" s="16" t="s">
        <v>56</v>
      </c>
      <c r="J3" s="27">
        <v>34.153617300000001</v>
      </c>
      <c r="K3" s="27">
        <v>71.745457500000001</v>
      </c>
    </row>
    <row r="13" spans="1:11" x14ac:dyDescent="0.75">
      <c r="E13" s="16" t="s">
        <v>261</v>
      </c>
    </row>
  </sheetData>
  <pageMargins left="0.7" right="0.7" top="0.75" bottom="0.75" header="0.3" footer="0.3"/>
  <pageSetup orientation="landscape" r:id="rId1"/>
  <headerFooter>
    <oddHeader>&amp;CDistrict Charsadda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5"/>
  <sheetViews>
    <sheetView topLeftCell="A19" workbookViewId="0">
      <selection sqref="A1:XFD1048576"/>
    </sheetView>
  </sheetViews>
  <sheetFormatPr defaultColWidth="10.7265625" defaultRowHeight="14.75" x14ac:dyDescent="0.75"/>
  <cols>
    <col min="1" max="1" width="5.26953125" style="35" customWidth="1"/>
    <col min="2" max="2" width="6.26953125" style="24" customWidth="1"/>
    <col min="3" max="3" width="7.40625" style="24" customWidth="1"/>
    <col min="4" max="4" width="24.26953125" style="24" customWidth="1"/>
    <col min="5" max="5" width="9.40625" style="24" customWidth="1"/>
    <col min="6" max="6" width="16.26953125" style="24" customWidth="1"/>
    <col min="7" max="7" width="12.54296875" style="24" customWidth="1"/>
    <col min="8" max="8" width="8.86328125" style="24" customWidth="1"/>
    <col min="9" max="9" width="9" style="24" customWidth="1"/>
    <col min="10" max="11" width="10.7265625" style="24"/>
    <col min="12" max="12" width="10.7265625" style="23"/>
    <col min="13" max="13" width="10.7265625" style="24"/>
    <col min="14" max="14" width="10.7265625" style="36"/>
    <col min="15" max="17" width="10.7265625" style="24"/>
    <col min="18" max="18" width="10.7265625" style="36"/>
    <col min="19" max="16384" width="10.7265625" style="24"/>
  </cols>
  <sheetData>
    <row r="1" spans="1:11" ht="49.5" customHeight="1" x14ac:dyDescent="0.75">
      <c r="A1" s="35" t="s">
        <v>27</v>
      </c>
      <c r="B1" s="24" t="s">
        <v>38</v>
      </c>
      <c r="C1" s="24" t="s">
        <v>25</v>
      </c>
      <c r="D1" s="24" t="s">
        <v>109</v>
      </c>
      <c r="E1" s="24" t="s">
        <v>108</v>
      </c>
      <c r="F1" s="24" t="s">
        <v>269</v>
      </c>
      <c r="G1" s="24" t="s">
        <v>272</v>
      </c>
      <c r="H1" s="24" t="s">
        <v>42</v>
      </c>
      <c r="I1" s="24" t="s">
        <v>276</v>
      </c>
      <c r="J1" s="28" t="s">
        <v>107</v>
      </c>
      <c r="K1" s="28" t="s">
        <v>37</v>
      </c>
    </row>
    <row r="2" spans="1:11" x14ac:dyDescent="0.75">
      <c r="A2" s="35">
        <v>1</v>
      </c>
      <c r="B2" s="24" t="s">
        <v>3</v>
      </c>
      <c r="C2" s="24" t="s">
        <v>92</v>
      </c>
      <c r="D2" s="24" t="s">
        <v>106</v>
      </c>
      <c r="E2" s="24" t="s">
        <v>92</v>
      </c>
      <c r="F2" s="24">
        <v>3.6764705882352939</v>
      </c>
      <c r="G2" s="24" t="s">
        <v>33</v>
      </c>
      <c r="H2" s="24" t="s">
        <v>34</v>
      </c>
      <c r="I2" s="24" t="s">
        <v>56</v>
      </c>
      <c r="J2" s="28">
        <v>35.852578100000002</v>
      </c>
      <c r="K2" s="28">
        <v>71.789372900000004</v>
      </c>
    </row>
    <row r="3" spans="1:11" ht="29.5" x14ac:dyDescent="0.75">
      <c r="A3" s="35">
        <v>2</v>
      </c>
      <c r="B3" s="24" t="s">
        <v>3</v>
      </c>
      <c r="C3" s="24" t="s">
        <v>92</v>
      </c>
      <c r="D3" s="24" t="s">
        <v>105</v>
      </c>
      <c r="E3" s="24" t="s">
        <v>92</v>
      </c>
      <c r="F3" s="24">
        <v>3.2720588235294117</v>
      </c>
      <c r="G3" s="24" t="s">
        <v>33</v>
      </c>
      <c r="H3" s="24" t="s">
        <v>34</v>
      </c>
      <c r="I3" s="24" t="s">
        <v>56</v>
      </c>
      <c r="J3" s="28">
        <v>35.849891399999997</v>
      </c>
      <c r="K3" s="28">
        <v>71.782497000000006</v>
      </c>
    </row>
    <row r="4" spans="1:11" x14ac:dyDescent="0.75">
      <c r="A4" s="35">
        <v>3</v>
      </c>
      <c r="B4" s="24" t="s">
        <v>3</v>
      </c>
      <c r="C4" s="24" t="s">
        <v>92</v>
      </c>
      <c r="D4" s="24" t="s">
        <v>104</v>
      </c>
      <c r="E4" s="24" t="s">
        <v>93</v>
      </c>
      <c r="F4" s="24">
        <v>1.838235294117647</v>
      </c>
      <c r="G4" s="24" t="s">
        <v>33</v>
      </c>
      <c r="H4" s="24" t="s">
        <v>34</v>
      </c>
      <c r="I4" s="24" t="s">
        <v>56</v>
      </c>
      <c r="J4" s="28">
        <v>36.273116999999999</v>
      </c>
      <c r="K4" s="28">
        <v>72.259521399999997</v>
      </c>
    </row>
    <row r="5" spans="1:11" x14ac:dyDescent="0.75">
      <c r="A5" s="35">
        <v>4</v>
      </c>
      <c r="B5" s="24" t="s">
        <v>3</v>
      </c>
      <c r="C5" s="24" t="s">
        <v>92</v>
      </c>
      <c r="D5" s="24" t="s">
        <v>103</v>
      </c>
      <c r="E5" s="24" t="s">
        <v>92</v>
      </c>
      <c r="F5" s="24">
        <v>2.2058823529411766</v>
      </c>
      <c r="G5" s="24" t="s">
        <v>33</v>
      </c>
      <c r="H5" s="24" t="s">
        <v>34</v>
      </c>
      <c r="I5" s="24" t="s">
        <v>56</v>
      </c>
      <c r="J5" s="28">
        <v>35.563566899999998</v>
      </c>
      <c r="K5" s="28">
        <v>71.799760599999999</v>
      </c>
    </row>
    <row r="6" spans="1:11" x14ac:dyDescent="0.75">
      <c r="A6" s="35">
        <v>5</v>
      </c>
      <c r="B6" s="24" t="s">
        <v>3</v>
      </c>
      <c r="C6" s="24" t="s">
        <v>92</v>
      </c>
      <c r="D6" s="24" t="s">
        <v>102</v>
      </c>
      <c r="E6" s="24" t="s">
        <v>92</v>
      </c>
      <c r="F6" s="24">
        <v>2.0220588235294117</v>
      </c>
      <c r="G6" s="24" t="s">
        <v>33</v>
      </c>
      <c r="H6" s="24" t="s">
        <v>34</v>
      </c>
      <c r="I6" s="24" t="s">
        <v>56</v>
      </c>
      <c r="J6" s="28">
        <v>35.563566899999998</v>
      </c>
      <c r="K6" s="28">
        <v>71.799760599999999</v>
      </c>
    </row>
    <row r="7" spans="1:11" x14ac:dyDescent="0.75">
      <c r="A7" s="35">
        <v>6</v>
      </c>
      <c r="B7" s="24" t="s">
        <v>3</v>
      </c>
      <c r="C7" s="24" t="s">
        <v>92</v>
      </c>
      <c r="D7" s="24" t="s">
        <v>101</v>
      </c>
      <c r="E7" s="24" t="s">
        <v>90</v>
      </c>
      <c r="F7" s="24">
        <v>7.3529411764705879</v>
      </c>
      <c r="G7" s="24" t="s">
        <v>33</v>
      </c>
      <c r="H7" s="24" t="s">
        <v>34</v>
      </c>
      <c r="I7" s="24" t="s">
        <v>56</v>
      </c>
      <c r="J7" s="28">
        <v>35.557313100000002</v>
      </c>
      <c r="K7" s="28">
        <v>71.796672799999996</v>
      </c>
    </row>
    <row r="8" spans="1:11" x14ac:dyDescent="0.75">
      <c r="A8" s="35">
        <v>7</v>
      </c>
      <c r="B8" s="24" t="s">
        <v>3</v>
      </c>
      <c r="C8" s="24" t="s">
        <v>92</v>
      </c>
      <c r="D8" s="24" t="s">
        <v>100</v>
      </c>
      <c r="E8" s="24" t="s">
        <v>92</v>
      </c>
      <c r="F8" s="24">
        <v>2.4264705882352939</v>
      </c>
      <c r="G8" s="24" t="s">
        <v>33</v>
      </c>
      <c r="H8" s="24" t="s">
        <v>34</v>
      </c>
      <c r="I8" s="24" t="s">
        <v>56</v>
      </c>
      <c r="J8" s="28">
        <v>36.272294306500001</v>
      </c>
      <c r="K8" s="28">
        <v>72.258393616999996</v>
      </c>
    </row>
    <row r="9" spans="1:11" x14ac:dyDescent="0.75">
      <c r="A9" s="35">
        <v>8</v>
      </c>
      <c r="B9" s="24" t="s">
        <v>3</v>
      </c>
      <c r="C9" s="24" t="s">
        <v>92</v>
      </c>
      <c r="D9" s="24" t="s">
        <v>99</v>
      </c>
      <c r="E9" s="24" t="s">
        <v>93</v>
      </c>
      <c r="F9" s="24">
        <v>2.4485294117647061</v>
      </c>
      <c r="G9" s="24" t="s">
        <v>33</v>
      </c>
      <c r="H9" s="24" t="s">
        <v>34</v>
      </c>
      <c r="I9" s="24" t="s">
        <v>56</v>
      </c>
      <c r="J9" s="28">
        <v>36.2729456</v>
      </c>
      <c r="K9" s="28">
        <v>72.259450000000001</v>
      </c>
    </row>
    <row r="10" spans="1:11" x14ac:dyDescent="0.75">
      <c r="A10" s="35">
        <v>9</v>
      </c>
      <c r="B10" s="24" t="s">
        <v>3</v>
      </c>
      <c r="C10" s="24" t="s">
        <v>92</v>
      </c>
      <c r="D10" s="24" t="s">
        <v>98</v>
      </c>
      <c r="E10" s="24" t="s">
        <v>93</v>
      </c>
      <c r="F10" s="24">
        <v>2.4264705882352939</v>
      </c>
      <c r="G10" s="24" t="s">
        <v>33</v>
      </c>
      <c r="H10" s="24" t="s">
        <v>34</v>
      </c>
      <c r="I10" s="24" t="s">
        <v>56</v>
      </c>
      <c r="J10" s="28">
        <v>36.272584000000002</v>
      </c>
      <c r="K10" s="28">
        <v>72.258394199999998</v>
      </c>
    </row>
    <row r="11" spans="1:11" ht="29.5" x14ac:dyDescent="0.75">
      <c r="A11" s="35">
        <v>10</v>
      </c>
      <c r="B11" s="24" t="s">
        <v>3</v>
      </c>
      <c r="C11" s="24" t="s">
        <v>92</v>
      </c>
      <c r="D11" s="24" t="s">
        <v>97</v>
      </c>
      <c r="E11" s="24" t="s">
        <v>92</v>
      </c>
      <c r="F11" s="24">
        <v>2.5735294117647061</v>
      </c>
      <c r="G11" s="24" t="s">
        <v>33</v>
      </c>
      <c r="H11" s="24" t="s">
        <v>34</v>
      </c>
      <c r="I11" s="24" t="s">
        <v>56</v>
      </c>
      <c r="J11" s="28">
        <v>35.994108799999999</v>
      </c>
      <c r="K11" s="28">
        <v>71.560545899999994</v>
      </c>
    </row>
    <row r="12" spans="1:11" x14ac:dyDescent="0.75">
      <c r="A12" s="35">
        <v>11</v>
      </c>
      <c r="B12" s="24" t="s">
        <v>3</v>
      </c>
      <c r="C12" s="24" t="s">
        <v>92</v>
      </c>
      <c r="D12" s="24" t="s">
        <v>96</v>
      </c>
      <c r="E12" s="24" t="s">
        <v>92</v>
      </c>
      <c r="F12" s="24">
        <v>4.0441176470588234</v>
      </c>
      <c r="G12" s="24" t="s">
        <v>33</v>
      </c>
      <c r="H12" s="24" t="s">
        <v>34</v>
      </c>
      <c r="I12" s="24" t="s">
        <v>56</v>
      </c>
      <c r="J12" s="28">
        <v>35.852682700000003</v>
      </c>
      <c r="K12" s="28">
        <v>71.789304400000006</v>
      </c>
    </row>
    <row r="13" spans="1:11" x14ac:dyDescent="0.75">
      <c r="A13" s="35">
        <v>12</v>
      </c>
      <c r="B13" s="24" t="s">
        <v>3</v>
      </c>
      <c r="C13" s="24" t="s">
        <v>92</v>
      </c>
      <c r="D13" s="24" t="s">
        <v>95</v>
      </c>
      <c r="E13" s="24" t="s">
        <v>90</v>
      </c>
      <c r="F13" s="24">
        <v>2.2058823529411766</v>
      </c>
      <c r="G13" s="24" t="s">
        <v>33</v>
      </c>
      <c r="H13" s="24" t="s">
        <v>34</v>
      </c>
      <c r="I13" s="24" t="s">
        <v>56</v>
      </c>
      <c r="J13" s="28">
        <v>35.643361499999997</v>
      </c>
      <c r="K13" s="28">
        <v>71.706457700000001</v>
      </c>
    </row>
    <row r="14" spans="1:11" x14ac:dyDescent="0.75">
      <c r="A14" s="35">
        <v>13</v>
      </c>
      <c r="B14" s="24" t="s">
        <v>3</v>
      </c>
      <c r="C14" s="24" t="s">
        <v>92</v>
      </c>
      <c r="D14" s="24" t="s">
        <v>94</v>
      </c>
      <c r="E14" s="24" t="s">
        <v>93</v>
      </c>
      <c r="F14" s="24">
        <v>4.7794117647058822</v>
      </c>
      <c r="G14" s="24" t="s">
        <v>33</v>
      </c>
      <c r="H14" s="24" t="s">
        <v>34</v>
      </c>
      <c r="I14" s="24" t="s">
        <v>56</v>
      </c>
      <c r="J14" s="28">
        <v>36.2702271</v>
      </c>
      <c r="K14" s="28">
        <v>72.248317</v>
      </c>
    </row>
    <row r="15" spans="1:11" x14ac:dyDescent="0.75">
      <c r="A15" s="35">
        <v>14</v>
      </c>
      <c r="B15" s="24" t="s">
        <v>3</v>
      </c>
      <c r="C15" s="24" t="s">
        <v>92</v>
      </c>
      <c r="D15" s="24" t="s">
        <v>91</v>
      </c>
      <c r="E15" s="24" t="s">
        <v>92</v>
      </c>
      <c r="F15" s="24">
        <v>4.3235294117647056</v>
      </c>
      <c r="G15" s="24" t="s">
        <v>33</v>
      </c>
      <c r="H15" s="24" t="s">
        <v>34</v>
      </c>
      <c r="I15" s="24" t="s">
        <v>56</v>
      </c>
      <c r="J15" s="28">
        <v>35.563558899999997</v>
      </c>
      <c r="K15" s="28">
        <v>71.799751000000001</v>
      </c>
    </row>
  </sheetData>
  <pageMargins left="0.7" right="0.7" top="0.75" bottom="0.75" header="0.3" footer="0.3"/>
  <pageSetup orientation="landscape" r:id="rId1"/>
  <headerFooter>
    <oddHeader>&amp;CDistrict Chitral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"/>
  <sheetViews>
    <sheetView topLeftCell="A54" workbookViewId="0">
      <selection sqref="A1:XFD1048576"/>
    </sheetView>
  </sheetViews>
  <sheetFormatPr defaultColWidth="10.7265625" defaultRowHeight="14.75" x14ac:dyDescent="0.75"/>
  <cols>
    <col min="1" max="1" width="5.54296875" style="30" customWidth="1"/>
    <col min="2" max="2" width="6.1328125" style="16" customWidth="1"/>
    <col min="3" max="3" width="9.7265625" style="16" customWidth="1"/>
    <col min="4" max="4" width="27.86328125" style="16" customWidth="1"/>
    <col min="5" max="5" width="15.26953125" style="16" customWidth="1"/>
    <col min="6" max="6" width="16.40625" style="16" customWidth="1"/>
    <col min="7" max="7" width="13.1328125" style="16" customWidth="1"/>
    <col min="8" max="8" width="8.54296875" style="16" customWidth="1"/>
    <col min="9" max="9" width="10.1328125" style="16" customWidth="1"/>
    <col min="10" max="11" width="10.7265625" style="27"/>
    <col min="12" max="12" width="10.7265625" style="23"/>
    <col min="13" max="14" width="10.7265625" style="16"/>
    <col min="15" max="15" width="10.7265625" style="29"/>
    <col min="16" max="16384" width="10.7265625" style="16"/>
  </cols>
  <sheetData>
    <row r="1" spans="1:11" ht="29.5" x14ac:dyDescent="0.75">
      <c r="A1" s="30" t="s">
        <v>82</v>
      </c>
      <c r="B1" s="16" t="s">
        <v>249</v>
      </c>
      <c r="C1" s="16" t="s">
        <v>25</v>
      </c>
      <c r="D1" s="16" t="s">
        <v>81</v>
      </c>
      <c r="E1" s="16" t="s">
        <v>266</v>
      </c>
      <c r="F1" s="16" t="s">
        <v>269</v>
      </c>
      <c r="G1" s="16" t="s">
        <v>41</v>
      </c>
      <c r="H1" s="16" t="s">
        <v>34</v>
      </c>
      <c r="I1" s="16" t="s">
        <v>64</v>
      </c>
      <c r="J1" s="27" t="s">
        <v>107</v>
      </c>
      <c r="K1" s="27" t="s">
        <v>267</v>
      </c>
    </row>
    <row r="2" spans="1:11" x14ac:dyDescent="0.75">
      <c r="A2" s="30">
        <v>1</v>
      </c>
      <c r="B2" s="16" t="s">
        <v>3</v>
      </c>
      <c r="C2" s="16" t="s">
        <v>112</v>
      </c>
      <c r="D2" s="16" t="s">
        <v>158</v>
      </c>
      <c r="E2" s="16" t="s">
        <v>154</v>
      </c>
      <c r="F2" s="16">
        <v>14424</v>
      </c>
      <c r="G2" s="16" t="s">
        <v>33</v>
      </c>
      <c r="H2" s="16" t="s">
        <v>34</v>
      </c>
      <c r="I2" s="16" t="s">
        <v>56</v>
      </c>
      <c r="J2" s="27">
        <v>34.832313200000002</v>
      </c>
      <c r="K2" s="27">
        <v>71.831013499999997</v>
      </c>
    </row>
    <row r="3" spans="1:11" x14ac:dyDescent="0.75">
      <c r="A3" s="30">
        <v>2</v>
      </c>
      <c r="B3" s="16" t="s">
        <v>3</v>
      </c>
      <c r="C3" s="16" t="s">
        <v>112</v>
      </c>
      <c r="D3" s="16" t="s">
        <v>157</v>
      </c>
      <c r="E3" s="16">
        <v>208</v>
      </c>
      <c r="F3" s="16">
        <v>15638</v>
      </c>
      <c r="G3" s="16" t="s">
        <v>33</v>
      </c>
      <c r="H3" s="16" t="s">
        <v>34</v>
      </c>
      <c r="I3" s="16" t="s">
        <v>56</v>
      </c>
      <c r="J3" s="27">
        <v>34.832430600000002</v>
      </c>
      <c r="K3" s="27">
        <v>71.831341800000004</v>
      </c>
    </row>
    <row r="4" spans="1:11" ht="29.5" x14ac:dyDescent="0.75">
      <c r="A4" s="30">
        <v>3</v>
      </c>
      <c r="B4" s="16" t="s">
        <v>3</v>
      </c>
      <c r="C4" s="16" t="s">
        <v>112</v>
      </c>
      <c r="D4" s="16" t="s">
        <v>156</v>
      </c>
      <c r="E4" s="16" t="s">
        <v>156</v>
      </c>
      <c r="F4" s="16">
        <v>6300</v>
      </c>
      <c r="G4" s="16" t="s">
        <v>33</v>
      </c>
      <c r="H4" s="16" t="s">
        <v>34</v>
      </c>
      <c r="I4" s="16" t="s">
        <v>56</v>
      </c>
      <c r="J4" s="27">
        <v>34.832350900000002</v>
      </c>
      <c r="K4" s="27">
        <v>71.8314132</v>
      </c>
    </row>
    <row r="5" spans="1:11" x14ac:dyDescent="0.75">
      <c r="A5" s="30">
        <v>4</v>
      </c>
      <c r="B5" s="16" t="s">
        <v>3</v>
      </c>
      <c r="C5" s="16" t="s">
        <v>112</v>
      </c>
      <c r="D5" s="16" t="s">
        <v>155</v>
      </c>
      <c r="E5" s="16" t="s">
        <v>277</v>
      </c>
      <c r="F5" s="16">
        <v>10096</v>
      </c>
      <c r="G5" s="16" t="s">
        <v>33</v>
      </c>
      <c r="H5" s="16" t="s">
        <v>34</v>
      </c>
      <c r="I5" s="16" t="s">
        <v>56</v>
      </c>
      <c r="J5" s="27">
        <v>34.832461899999998</v>
      </c>
      <c r="K5" s="27">
        <v>71.831810899999994</v>
      </c>
    </row>
    <row r="6" spans="1:11" x14ac:dyDescent="0.75">
      <c r="A6" s="30">
        <v>5</v>
      </c>
      <c r="B6" s="16" t="s">
        <v>3</v>
      </c>
      <c r="C6" s="16" t="s">
        <v>112</v>
      </c>
      <c r="D6" s="16" t="s">
        <v>153</v>
      </c>
      <c r="E6" s="16" t="s">
        <v>277</v>
      </c>
      <c r="F6" s="16">
        <v>3436</v>
      </c>
      <c r="G6" s="16" t="s">
        <v>33</v>
      </c>
      <c r="H6" s="16" t="s">
        <v>34</v>
      </c>
      <c r="I6" s="16" t="s">
        <v>56</v>
      </c>
      <c r="J6" s="27">
        <v>34.832044799999998</v>
      </c>
      <c r="K6" s="27">
        <v>71.830008199999995</v>
      </c>
    </row>
    <row r="7" spans="1:11" ht="29.5" x14ac:dyDescent="0.75">
      <c r="A7" s="30">
        <v>6</v>
      </c>
      <c r="B7" s="16" t="s">
        <v>3</v>
      </c>
      <c r="C7" s="16" t="s">
        <v>112</v>
      </c>
      <c r="D7" s="16" t="s">
        <v>152</v>
      </c>
      <c r="E7" s="16" t="s">
        <v>110</v>
      </c>
      <c r="F7" s="16">
        <v>3436</v>
      </c>
      <c r="G7" s="16" t="s">
        <v>33</v>
      </c>
      <c r="H7" s="16" t="s">
        <v>34</v>
      </c>
      <c r="I7" s="16" t="s">
        <v>56</v>
      </c>
      <c r="J7" s="27">
        <v>34.832000600000001</v>
      </c>
      <c r="K7" s="27">
        <v>71.829952300000002</v>
      </c>
    </row>
    <row r="8" spans="1:11" x14ac:dyDescent="0.75">
      <c r="A8" s="30">
        <v>7</v>
      </c>
      <c r="B8" s="16" t="s">
        <v>3</v>
      </c>
      <c r="C8" s="16" t="s">
        <v>112</v>
      </c>
      <c r="D8" s="16" t="s">
        <v>151</v>
      </c>
      <c r="E8" s="16">
        <v>20</v>
      </c>
      <c r="F8" s="16">
        <v>3436</v>
      </c>
      <c r="G8" s="16" t="s">
        <v>33</v>
      </c>
      <c r="H8" s="16" t="s">
        <v>34</v>
      </c>
      <c r="I8" s="16" t="s">
        <v>56</v>
      </c>
      <c r="J8" s="27">
        <v>34.831903199999999</v>
      </c>
      <c r="K8" s="27">
        <v>71.829873699999993</v>
      </c>
    </row>
    <row r="9" spans="1:11" ht="29.5" x14ac:dyDescent="0.75">
      <c r="A9" s="30">
        <v>8</v>
      </c>
      <c r="B9" s="16" t="s">
        <v>3</v>
      </c>
      <c r="C9" s="16" t="s">
        <v>112</v>
      </c>
      <c r="D9" s="16" t="s">
        <v>150</v>
      </c>
      <c r="E9" s="16" t="s">
        <v>110</v>
      </c>
      <c r="F9" s="16">
        <v>3436</v>
      </c>
      <c r="G9" s="16" t="s">
        <v>33</v>
      </c>
      <c r="H9" s="16" t="s">
        <v>34</v>
      </c>
      <c r="I9" s="16" t="s">
        <v>56</v>
      </c>
      <c r="J9" s="27">
        <v>34.832192300000003</v>
      </c>
      <c r="K9" s="27">
        <v>71.829624899999999</v>
      </c>
    </row>
    <row r="10" spans="1:11" ht="29.5" x14ac:dyDescent="0.75">
      <c r="A10" s="30">
        <v>9</v>
      </c>
      <c r="B10" s="16" t="s">
        <v>3</v>
      </c>
      <c r="C10" s="16" t="s">
        <v>112</v>
      </c>
      <c r="D10" s="16" t="s">
        <v>149</v>
      </c>
      <c r="E10" s="16" t="s">
        <v>110</v>
      </c>
      <c r="F10" s="16">
        <v>3436</v>
      </c>
      <c r="G10" s="16" t="s">
        <v>33</v>
      </c>
      <c r="H10" s="16" t="s">
        <v>34</v>
      </c>
      <c r="I10" s="16" t="s">
        <v>56</v>
      </c>
      <c r="J10" s="27">
        <v>34.831999799999998</v>
      </c>
      <c r="K10" s="27">
        <v>71.829745099999997</v>
      </c>
    </row>
    <row r="11" spans="1:11" ht="29.5" x14ac:dyDescent="0.75">
      <c r="A11" s="30">
        <v>10</v>
      </c>
      <c r="B11" s="16" t="s">
        <v>3</v>
      </c>
      <c r="C11" s="16" t="s">
        <v>112</v>
      </c>
      <c r="D11" s="16" t="s">
        <v>148</v>
      </c>
      <c r="E11" s="16" t="s">
        <v>110</v>
      </c>
      <c r="F11" s="16">
        <v>3436</v>
      </c>
      <c r="G11" s="16" t="s">
        <v>33</v>
      </c>
      <c r="H11" s="16" t="s">
        <v>34</v>
      </c>
      <c r="I11" s="16" t="s">
        <v>56</v>
      </c>
      <c r="J11" s="27">
        <v>34.831914500000003</v>
      </c>
      <c r="K11" s="27">
        <v>71.829627700000003</v>
      </c>
    </row>
    <row r="12" spans="1:11" ht="29.5" x14ac:dyDescent="0.75">
      <c r="A12" s="30">
        <v>11</v>
      </c>
      <c r="B12" s="16" t="s">
        <v>3</v>
      </c>
      <c r="C12" s="16" t="s">
        <v>112</v>
      </c>
      <c r="D12" s="16" t="s">
        <v>147</v>
      </c>
      <c r="E12" s="16" t="s">
        <v>110</v>
      </c>
      <c r="F12" s="16">
        <v>3436</v>
      </c>
      <c r="G12" s="16" t="s">
        <v>33</v>
      </c>
      <c r="H12" s="16" t="s">
        <v>34</v>
      </c>
      <c r="I12" s="16" t="s">
        <v>56</v>
      </c>
      <c r="J12" s="27">
        <v>34.832212599999998</v>
      </c>
      <c r="K12" s="27">
        <v>71.829640699999999</v>
      </c>
    </row>
    <row r="13" spans="1:11" ht="29.5" x14ac:dyDescent="0.75">
      <c r="A13" s="30">
        <v>12</v>
      </c>
      <c r="B13" s="16" t="s">
        <v>3</v>
      </c>
      <c r="C13" s="16" t="s">
        <v>112</v>
      </c>
      <c r="D13" s="16" t="s">
        <v>146</v>
      </c>
      <c r="E13" s="16" t="s">
        <v>110</v>
      </c>
      <c r="F13" s="16">
        <v>3436</v>
      </c>
      <c r="G13" s="16" t="s">
        <v>33</v>
      </c>
      <c r="H13" s="16" t="s">
        <v>34</v>
      </c>
      <c r="I13" s="16" t="s">
        <v>56</v>
      </c>
      <c r="J13" s="27">
        <v>34.832003700000001</v>
      </c>
      <c r="K13" s="27">
        <v>71.829731699999996</v>
      </c>
    </row>
    <row r="14" spans="1:11" ht="29.5" x14ac:dyDescent="0.75">
      <c r="A14" s="30">
        <v>13</v>
      </c>
      <c r="B14" s="16" t="s">
        <v>3</v>
      </c>
      <c r="C14" s="16" t="s">
        <v>112</v>
      </c>
      <c r="D14" s="16" t="s">
        <v>145</v>
      </c>
      <c r="E14" s="16" t="s">
        <v>110</v>
      </c>
      <c r="F14" s="16">
        <v>437</v>
      </c>
      <c r="G14" s="16" t="s">
        <v>33</v>
      </c>
      <c r="H14" s="16" t="s">
        <v>34</v>
      </c>
      <c r="I14" s="16" t="s">
        <v>56</v>
      </c>
      <c r="J14" s="27">
        <v>34.832168799999998</v>
      </c>
      <c r="K14" s="27">
        <v>71.829919099999998</v>
      </c>
    </row>
    <row r="15" spans="1:11" x14ac:dyDescent="0.75">
      <c r="A15" s="30">
        <v>14</v>
      </c>
      <c r="B15" s="16" t="s">
        <v>3</v>
      </c>
      <c r="C15" s="16" t="s">
        <v>112</v>
      </c>
      <c r="D15" s="16" t="s">
        <v>144</v>
      </c>
      <c r="E15" s="16" t="s">
        <v>261</v>
      </c>
      <c r="F15" s="16">
        <v>416</v>
      </c>
      <c r="G15" s="16" t="s">
        <v>33</v>
      </c>
      <c r="H15" s="16" t="s">
        <v>34</v>
      </c>
      <c r="I15" s="16" t="s">
        <v>56</v>
      </c>
      <c r="J15" s="27">
        <v>34.832228200000003</v>
      </c>
      <c r="K15" s="27">
        <v>71.829951500000007</v>
      </c>
    </row>
    <row r="16" spans="1:11" ht="29.5" x14ac:dyDescent="0.75">
      <c r="A16" s="30">
        <v>15</v>
      </c>
      <c r="B16" s="16" t="s">
        <v>3</v>
      </c>
      <c r="C16" s="16" t="s">
        <v>112</v>
      </c>
      <c r="D16" s="16" t="s">
        <v>143</v>
      </c>
      <c r="E16" s="16" t="s">
        <v>110</v>
      </c>
      <c r="F16" s="16">
        <v>416</v>
      </c>
      <c r="G16" s="16" t="s">
        <v>33</v>
      </c>
      <c r="H16" s="16" t="s">
        <v>34</v>
      </c>
      <c r="I16" s="16" t="s">
        <v>56</v>
      </c>
      <c r="J16" s="27">
        <v>34.832427199999998</v>
      </c>
      <c r="K16" s="27">
        <v>71.829913599999998</v>
      </c>
    </row>
    <row r="17" spans="1:11" ht="29.5" x14ac:dyDescent="0.75">
      <c r="A17" s="30">
        <v>16</v>
      </c>
      <c r="B17" s="16" t="s">
        <v>3</v>
      </c>
      <c r="C17" s="16" t="s">
        <v>112</v>
      </c>
      <c r="D17" s="16" t="s">
        <v>142</v>
      </c>
      <c r="E17" s="16" t="s">
        <v>110</v>
      </c>
      <c r="F17" s="16">
        <v>416</v>
      </c>
      <c r="G17" s="16" t="s">
        <v>33</v>
      </c>
      <c r="H17" s="16" t="s">
        <v>34</v>
      </c>
      <c r="I17" s="16" t="s">
        <v>56</v>
      </c>
      <c r="J17" s="27">
        <v>34.832447199999997</v>
      </c>
      <c r="K17" s="27">
        <v>71.829899699999999</v>
      </c>
    </row>
    <row r="18" spans="1:11" ht="29.5" x14ac:dyDescent="0.75">
      <c r="A18" s="30">
        <v>17</v>
      </c>
      <c r="B18" s="16" t="s">
        <v>3</v>
      </c>
      <c r="C18" s="16" t="s">
        <v>112</v>
      </c>
      <c r="D18" s="16" t="s">
        <v>141</v>
      </c>
      <c r="E18" s="16" t="s">
        <v>110</v>
      </c>
      <c r="F18" s="16">
        <v>663</v>
      </c>
      <c r="G18" s="16" t="s">
        <v>33</v>
      </c>
      <c r="H18" s="16" t="s">
        <v>34</v>
      </c>
      <c r="I18" s="16" t="s">
        <v>56</v>
      </c>
      <c r="J18" s="27">
        <v>34.832499900000002</v>
      </c>
      <c r="K18" s="27">
        <v>71.829966999999996</v>
      </c>
    </row>
    <row r="19" spans="1:11" ht="29.5" x14ac:dyDescent="0.75">
      <c r="A19" s="30">
        <v>18</v>
      </c>
      <c r="B19" s="16" t="s">
        <v>3</v>
      </c>
      <c r="C19" s="16" t="s">
        <v>112</v>
      </c>
      <c r="D19" s="16" t="s">
        <v>140</v>
      </c>
      <c r="E19" s="16" t="s">
        <v>110</v>
      </c>
      <c r="F19" s="16">
        <v>416</v>
      </c>
      <c r="G19" s="16" t="s">
        <v>33</v>
      </c>
      <c r="H19" s="16" t="s">
        <v>34</v>
      </c>
      <c r="I19" s="16" t="s">
        <v>56</v>
      </c>
      <c r="J19" s="27">
        <v>34.832390400000001</v>
      </c>
      <c r="K19" s="27">
        <v>71.829778700000006</v>
      </c>
    </row>
    <row r="20" spans="1:11" ht="29.5" x14ac:dyDescent="0.75">
      <c r="A20" s="30">
        <v>19</v>
      </c>
      <c r="B20" s="16" t="s">
        <v>3</v>
      </c>
      <c r="C20" s="16" t="s">
        <v>112</v>
      </c>
      <c r="D20" s="16" t="s">
        <v>139</v>
      </c>
      <c r="E20" s="16" t="s">
        <v>110</v>
      </c>
      <c r="F20" s="16">
        <v>416</v>
      </c>
      <c r="G20" s="16" t="s">
        <v>33</v>
      </c>
      <c r="H20" s="16" t="s">
        <v>34</v>
      </c>
      <c r="I20" s="16" t="s">
        <v>56</v>
      </c>
      <c r="J20" s="27">
        <v>34.832323600000002</v>
      </c>
      <c r="K20" s="27">
        <v>71.829734400000007</v>
      </c>
    </row>
    <row r="21" spans="1:11" ht="29.5" x14ac:dyDescent="0.75">
      <c r="A21" s="30">
        <v>20</v>
      </c>
      <c r="B21" s="16" t="s">
        <v>3</v>
      </c>
      <c r="C21" s="16" t="s">
        <v>112</v>
      </c>
      <c r="D21" s="16" t="s">
        <v>138</v>
      </c>
      <c r="E21" s="16" t="s">
        <v>110</v>
      </c>
      <c r="F21" s="16">
        <v>416</v>
      </c>
      <c r="G21" s="16" t="s">
        <v>33</v>
      </c>
      <c r="H21" s="16" t="s">
        <v>34</v>
      </c>
      <c r="I21" s="16" t="s">
        <v>56</v>
      </c>
      <c r="J21" s="27">
        <v>34.832339300000001</v>
      </c>
      <c r="K21" s="27">
        <v>71.829563699999994</v>
      </c>
    </row>
    <row r="22" spans="1:11" ht="29.5" x14ac:dyDescent="0.75">
      <c r="A22" s="30">
        <v>21</v>
      </c>
      <c r="B22" s="16" t="s">
        <v>3</v>
      </c>
      <c r="C22" s="16" t="s">
        <v>112</v>
      </c>
      <c r="D22" s="16" t="s">
        <v>137</v>
      </c>
      <c r="E22" s="16" t="s">
        <v>110</v>
      </c>
      <c r="F22" s="16">
        <v>416</v>
      </c>
      <c r="G22" s="16" t="s">
        <v>33</v>
      </c>
      <c r="H22" s="16" t="s">
        <v>34</v>
      </c>
      <c r="I22" s="16" t="s">
        <v>56</v>
      </c>
      <c r="J22" s="27">
        <v>34.832380299999997</v>
      </c>
      <c r="K22" s="27">
        <v>71.829534699999996</v>
      </c>
    </row>
    <row r="23" spans="1:11" ht="29.5" x14ac:dyDescent="0.75">
      <c r="A23" s="30">
        <v>22</v>
      </c>
      <c r="B23" s="16" t="s">
        <v>3</v>
      </c>
      <c r="C23" s="16" t="s">
        <v>112</v>
      </c>
      <c r="D23" s="16" t="s">
        <v>136</v>
      </c>
      <c r="E23" s="16" t="s">
        <v>110</v>
      </c>
      <c r="F23" s="16">
        <v>416</v>
      </c>
      <c r="G23" s="16" t="s">
        <v>33</v>
      </c>
      <c r="H23" s="16" t="s">
        <v>34</v>
      </c>
      <c r="I23" s="16" t="s">
        <v>56</v>
      </c>
      <c r="J23" s="27">
        <v>34.832405100000003</v>
      </c>
      <c r="K23" s="27">
        <v>71.829553599999997</v>
      </c>
    </row>
    <row r="24" spans="1:11" ht="29.5" x14ac:dyDescent="0.75">
      <c r="A24" s="30">
        <v>23</v>
      </c>
      <c r="B24" s="16" t="s">
        <v>3</v>
      </c>
      <c r="C24" s="16" t="s">
        <v>112</v>
      </c>
      <c r="D24" s="16" t="s">
        <v>135</v>
      </c>
      <c r="E24" s="16" t="s">
        <v>110</v>
      </c>
      <c r="F24" s="16">
        <v>416</v>
      </c>
      <c r="G24" s="16" t="s">
        <v>33</v>
      </c>
      <c r="H24" s="16" t="s">
        <v>34</v>
      </c>
      <c r="I24" s="16" t="s">
        <v>56</v>
      </c>
      <c r="J24" s="27">
        <v>34.832538200000002</v>
      </c>
      <c r="K24" s="27">
        <v>71.829521700000001</v>
      </c>
    </row>
    <row r="25" spans="1:11" ht="29.5" x14ac:dyDescent="0.75">
      <c r="A25" s="30">
        <v>24</v>
      </c>
      <c r="B25" s="16" t="s">
        <v>3</v>
      </c>
      <c r="C25" s="16" t="s">
        <v>112</v>
      </c>
      <c r="D25" s="16" t="s">
        <v>134</v>
      </c>
      <c r="E25" s="16" t="s">
        <v>110</v>
      </c>
      <c r="F25" s="16">
        <v>1071</v>
      </c>
      <c r="G25" s="16" t="s">
        <v>33</v>
      </c>
      <c r="H25" s="16" t="s">
        <v>34</v>
      </c>
      <c r="I25" s="16" t="s">
        <v>56</v>
      </c>
      <c r="J25" s="27">
        <v>34.832680199999999</v>
      </c>
      <c r="K25" s="27">
        <v>71.829600400000004</v>
      </c>
    </row>
    <row r="26" spans="1:11" ht="29.5" x14ac:dyDescent="0.75">
      <c r="A26" s="30">
        <v>25</v>
      </c>
      <c r="B26" s="16" t="s">
        <v>3</v>
      </c>
      <c r="C26" s="16" t="s">
        <v>112</v>
      </c>
      <c r="D26" s="16" t="s">
        <v>133</v>
      </c>
      <c r="E26" s="16" t="s">
        <v>110</v>
      </c>
      <c r="F26" s="16">
        <v>1071</v>
      </c>
      <c r="G26" s="16" t="s">
        <v>33</v>
      </c>
      <c r="H26" s="16" t="s">
        <v>34</v>
      </c>
      <c r="I26" s="16" t="s">
        <v>56</v>
      </c>
      <c r="J26" s="27">
        <v>34.832525599999997</v>
      </c>
      <c r="K26" s="27">
        <v>71.829601800000006</v>
      </c>
    </row>
    <row r="27" spans="1:11" ht="29.5" x14ac:dyDescent="0.75">
      <c r="A27" s="30">
        <v>26</v>
      </c>
      <c r="B27" s="16" t="s">
        <v>3</v>
      </c>
      <c r="C27" s="16" t="s">
        <v>112</v>
      </c>
      <c r="D27" s="16" t="s">
        <v>132</v>
      </c>
      <c r="E27" s="16" t="s">
        <v>110</v>
      </c>
      <c r="F27" s="16">
        <v>416</v>
      </c>
      <c r="G27" s="16" t="s">
        <v>33</v>
      </c>
      <c r="H27" s="16" t="s">
        <v>34</v>
      </c>
      <c r="I27" s="16" t="s">
        <v>56</v>
      </c>
      <c r="J27" s="27">
        <v>34.832521900000003</v>
      </c>
      <c r="K27" s="27">
        <v>71.829581200000007</v>
      </c>
    </row>
    <row r="28" spans="1:11" ht="29.5" x14ac:dyDescent="0.75">
      <c r="A28" s="30">
        <v>27</v>
      </c>
      <c r="B28" s="16" t="s">
        <v>3</v>
      </c>
      <c r="C28" s="16" t="s">
        <v>112</v>
      </c>
      <c r="D28" s="16" t="s">
        <v>131</v>
      </c>
      <c r="E28" s="16" t="s">
        <v>110</v>
      </c>
      <c r="F28" s="16">
        <v>420</v>
      </c>
      <c r="G28" s="16" t="s">
        <v>33</v>
      </c>
      <c r="H28" s="16" t="s">
        <v>34</v>
      </c>
      <c r="I28" s="16" t="s">
        <v>56</v>
      </c>
      <c r="J28" s="27">
        <v>34.832622499999999</v>
      </c>
      <c r="K28" s="27">
        <v>71.829584199999999</v>
      </c>
    </row>
    <row r="29" spans="1:11" ht="29.5" x14ac:dyDescent="0.75">
      <c r="A29" s="30">
        <v>28</v>
      </c>
      <c r="B29" s="16" t="s">
        <v>3</v>
      </c>
      <c r="C29" s="16" t="s">
        <v>112</v>
      </c>
      <c r="D29" s="16" t="s">
        <v>130</v>
      </c>
      <c r="E29" s="16" t="s">
        <v>110</v>
      </c>
      <c r="F29" s="16">
        <v>512</v>
      </c>
      <c r="G29" s="16" t="s">
        <v>33</v>
      </c>
      <c r="H29" s="16" t="s">
        <v>34</v>
      </c>
      <c r="I29" s="16" t="s">
        <v>56</v>
      </c>
      <c r="J29" s="27">
        <v>34.832619700000002</v>
      </c>
      <c r="K29" s="27">
        <v>71.829577599999993</v>
      </c>
    </row>
    <row r="30" spans="1:11" ht="29.5" x14ac:dyDescent="0.75">
      <c r="A30" s="30">
        <v>29</v>
      </c>
      <c r="B30" s="16" t="s">
        <v>3</v>
      </c>
      <c r="C30" s="16" t="s">
        <v>112</v>
      </c>
      <c r="D30" s="16" t="s">
        <v>129</v>
      </c>
      <c r="E30" s="16" t="s">
        <v>110</v>
      </c>
      <c r="F30" s="16">
        <v>308</v>
      </c>
      <c r="G30" s="16" t="s">
        <v>33</v>
      </c>
      <c r="H30" s="16" t="s">
        <v>34</v>
      </c>
      <c r="I30" s="16" t="s">
        <v>56</v>
      </c>
      <c r="J30" s="27">
        <v>34.832636899999997</v>
      </c>
      <c r="K30" s="27">
        <v>71.829561400000003</v>
      </c>
    </row>
    <row r="31" spans="1:11" ht="29.5" x14ac:dyDescent="0.75">
      <c r="A31" s="30">
        <v>30</v>
      </c>
      <c r="B31" s="16" t="s">
        <v>3</v>
      </c>
      <c r="C31" s="16" t="s">
        <v>112</v>
      </c>
      <c r="D31" s="16" t="s">
        <v>128</v>
      </c>
      <c r="E31" s="16" t="s">
        <v>110</v>
      </c>
      <c r="F31" s="16">
        <v>308</v>
      </c>
      <c r="G31" s="16" t="s">
        <v>33</v>
      </c>
      <c r="H31" s="16" t="s">
        <v>34</v>
      </c>
      <c r="I31" s="16" t="s">
        <v>56</v>
      </c>
      <c r="J31" s="27">
        <v>34.832700099999997</v>
      </c>
      <c r="K31" s="27">
        <v>71.829615500000003</v>
      </c>
    </row>
    <row r="32" spans="1:11" ht="29.5" x14ac:dyDescent="0.75">
      <c r="A32" s="30">
        <v>31</v>
      </c>
      <c r="B32" s="16" t="s">
        <v>3</v>
      </c>
      <c r="C32" s="16" t="s">
        <v>112</v>
      </c>
      <c r="D32" s="16" t="s">
        <v>127</v>
      </c>
      <c r="E32" s="16" t="s">
        <v>110</v>
      </c>
      <c r="F32" s="16">
        <v>364</v>
      </c>
      <c r="G32" s="16" t="s">
        <v>33</v>
      </c>
      <c r="H32" s="16" t="s">
        <v>34</v>
      </c>
      <c r="I32" s="16" t="s">
        <v>56</v>
      </c>
      <c r="J32" s="27">
        <v>34.832467800000003</v>
      </c>
      <c r="K32" s="27">
        <v>71.829530599999998</v>
      </c>
    </row>
    <row r="33" spans="1:11" ht="29.5" x14ac:dyDescent="0.75">
      <c r="A33" s="30">
        <v>32</v>
      </c>
      <c r="B33" s="16" t="s">
        <v>3</v>
      </c>
      <c r="C33" s="16" t="s">
        <v>112</v>
      </c>
      <c r="D33" s="16" t="s">
        <v>126</v>
      </c>
      <c r="E33" s="16" t="s">
        <v>110</v>
      </c>
      <c r="F33" s="16">
        <v>364</v>
      </c>
      <c r="G33" s="16" t="s">
        <v>33</v>
      </c>
      <c r="H33" s="16" t="s">
        <v>34</v>
      </c>
      <c r="I33" s="16" t="s">
        <v>56</v>
      </c>
      <c r="J33" s="27">
        <v>34.832455799999998</v>
      </c>
      <c r="K33" s="27">
        <v>71.829302100000007</v>
      </c>
    </row>
    <row r="34" spans="1:11" ht="29.5" x14ac:dyDescent="0.75">
      <c r="A34" s="30">
        <v>33</v>
      </c>
      <c r="B34" s="16" t="s">
        <v>3</v>
      </c>
      <c r="C34" s="16" t="s">
        <v>112</v>
      </c>
      <c r="D34" s="16" t="s">
        <v>125</v>
      </c>
      <c r="E34" s="16" t="s">
        <v>110</v>
      </c>
      <c r="F34" s="16">
        <v>364</v>
      </c>
      <c r="G34" s="16" t="s">
        <v>33</v>
      </c>
      <c r="H34" s="16" t="s">
        <v>34</v>
      </c>
      <c r="I34" s="16" t="s">
        <v>56</v>
      </c>
      <c r="J34" s="27">
        <v>34.832151099999997</v>
      </c>
      <c r="K34" s="27">
        <v>71.829120599999996</v>
      </c>
    </row>
    <row r="35" spans="1:11" ht="29.5" x14ac:dyDescent="0.75">
      <c r="A35" s="30">
        <v>34</v>
      </c>
      <c r="B35" s="16" t="s">
        <v>3</v>
      </c>
      <c r="C35" s="16" t="s">
        <v>112</v>
      </c>
      <c r="D35" s="16" t="s">
        <v>124</v>
      </c>
      <c r="E35" s="16" t="s">
        <v>110</v>
      </c>
      <c r="F35" s="16">
        <v>630</v>
      </c>
      <c r="G35" s="16" t="s">
        <v>33</v>
      </c>
      <c r="H35" s="16" t="s">
        <v>34</v>
      </c>
      <c r="I35" s="16" t="s">
        <v>56</v>
      </c>
      <c r="J35" s="27">
        <v>34.8316248</v>
      </c>
      <c r="K35" s="27">
        <v>71.829112600000002</v>
      </c>
    </row>
    <row r="36" spans="1:11" ht="29.5" x14ac:dyDescent="0.75">
      <c r="A36" s="30">
        <v>35</v>
      </c>
      <c r="B36" s="16" t="s">
        <v>3</v>
      </c>
      <c r="C36" s="16" t="s">
        <v>112</v>
      </c>
      <c r="D36" s="16" t="s">
        <v>123</v>
      </c>
      <c r="E36" s="16" t="s">
        <v>110</v>
      </c>
      <c r="F36" s="16">
        <v>192</v>
      </c>
      <c r="G36" s="16" t="s">
        <v>33</v>
      </c>
      <c r="H36" s="16" t="s">
        <v>34</v>
      </c>
      <c r="I36" s="16" t="s">
        <v>56</v>
      </c>
      <c r="J36" s="27">
        <v>34.831683699999999</v>
      </c>
      <c r="K36" s="27">
        <v>71.829234</v>
      </c>
    </row>
    <row r="37" spans="1:11" ht="29.5" x14ac:dyDescent="0.75">
      <c r="A37" s="30">
        <v>36</v>
      </c>
      <c r="B37" s="16" t="s">
        <v>3</v>
      </c>
      <c r="C37" s="16" t="s">
        <v>112</v>
      </c>
      <c r="D37" s="16" t="s">
        <v>122</v>
      </c>
      <c r="E37" s="16" t="s">
        <v>110</v>
      </c>
      <c r="F37" s="16">
        <v>450</v>
      </c>
      <c r="G37" s="16" t="s">
        <v>33</v>
      </c>
      <c r="H37" s="16" t="s">
        <v>34</v>
      </c>
      <c r="I37" s="16" t="s">
        <v>56</v>
      </c>
      <c r="J37" s="27">
        <v>34.831678099999998</v>
      </c>
      <c r="K37" s="27">
        <v>71.829239799999996</v>
      </c>
    </row>
    <row r="38" spans="1:11" ht="29.5" x14ac:dyDescent="0.75">
      <c r="A38" s="30">
        <v>37</v>
      </c>
      <c r="B38" s="16" t="s">
        <v>3</v>
      </c>
      <c r="C38" s="16" t="s">
        <v>112</v>
      </c>
      <c r="D38" s="16" t="s">
        <v>121</v>
      </c>
      <c r="E38" s="16" t="s">
        <v>110</v>
      </c>
      <c r="F38" s="16">
        <v>192</v>
      </c>
      <c r="G38" s="16" t="s">
        <v>33</v>
      </c>
      <c r="H38" s="16" t="s">
        <v>34</v>
      </c>
      <c r="I38" s="16" t="s">
        <v>56</v>
      </c>
      <c r="J38" s="27">
        <v>34.831739900000002</v>
      </c>
      <c r="K38" s="27">
        <v>71.829317200000006</v>
      </c>
    </row>
    <row r="39" spans="1:11" ht="29.5" x14ac:dyDescent="0.75">
      <c r="A39" s="30">
        <v>38</v>
      </c>
      <c r="B39" s="16" t="s">
        <v>3</v>
      </c>
      <c r="C39" s="16" t="s">
        <v>112</v>
      </c>
      <c r="D39" s="16" t="s">
        <v>120</v>
      </c>
      <c r="E39" s="16" t="s">
        <v>110</v>
      </c>
      <c r="F39" s="16">
        <v>192</v>
      </c>
      <c r="G39" s="16" t="s">
        <v>33</v>
      </c>
      <c r="H39" s="16" t="s">
        <v>34</v>
      </c>
      <c r="I39" s="16" t="s">
        <v>56</v>
      </c>
      <c r="J39" s="27">
        <v>34.831560899999999</v>
      </c>
      <c r="K39" s="27">
        <v>71.829610900000006</v>
      </c>
    </row>
    <row r="40" spans="1:11" ht="29.5" x14ac:dyDescent="0.75">
      <c r="A40" s="30">
        <v>39</v>
      </c>
      <c r="B40" s="16" t="s">
        <v>3</v>
      </c>
      <c r="C40" s="16" t="s">
        <v>112</v>
      </c>
      <c r="D40" s="16" t="s">
        <v>119</v>
      </c>
      <c r="E40" s="16" t="s">
        <v>110</v>
      </c>
      <c r="F40" s="16">
        <v>192</v>
      </c>
      <c r="G40" s="16" t="s">
        <v>33</v>
      </c>
      <c r="H40" s="16" t="s">
        <v>34</v>
      </c>
      <c r="I40" s="16" t="s">
        <v>56</v>
      </c>
      <c r="J40" s="27">
        <v>34.831603899999998</v>
      </c>
      <c r="K40" s="27">
        <v>71.829679600000006</v>
      </c>
    </row>
    <row r="41" spans="1:11" ht="29.5" x14ac:dyDescent="0.75">
      <c r="A41" s="30">
        <v>40</v>
      </c>
      <c r="B41" s="16" t="s">
        <v>3</v>
      </c>
      <c r="C41" s="16" t="s">
        <v>112</v>
      </c>
      <c r="D41" s="16" t="s">
        <v>118</v>
      </c>
      <c r="E41" s="16" t="s">
        <v>110</v>
      </c>
      <c r="F41" s="16">
        <v>192</v>
      </c>
      <c r="G41" s="16" t="s">
        <v>33</v>
      </c>
      <c r="H41" s="16" t="s">
        <v>34</v>
      </c>
      <c r="I41" s="16" t="s">
        <v>56</v>
      </c>
      <c r="J41" s="27">
        <v>34.831646599999999</v>
      </c>
      <c r="K41" s="27">
        <v>71.829719699999998</v>
      </c>
    </row>
    <row r="42" spans="1:11" ht="29.5" x14ac:dyDescent="0.75">
      <c r="A42" s="30">
        <v>41</v>
      </c>
      <c r="B42" s="16" t="s">
        <v>3</v>
      </c>
      <c r="C42" s="16" t="s">
        <v>112</v>
      </c>
      <c r="D42" s="16" t="s">
        <v>117</v>
      </c>
      <c r="E42" s="16" t="s">
        <v>110</v>
      </c>
      <c r="F42" s="16">
        <v>192</v>
      </c>
      <c r="G42" s="16" t="s">
        <v>33</v>
      </c>
      <c r="H42" s="16" t="s">
        <v>34</v>
      </c>
      <c r="I42" s="16" t="s">
        <v>56</v>
      </c>
      <c r="J42" s="27">
        <v>34.8316698</v>
      </c>
      <c r="K42" s="27">
        <v>71.829789599999998</v>
      </c>
    </row>
    <row r="43" spans="1:11" ht="29.5" x14ac:dyDescent="0.75">
      <c r="A43" s="30">
        <v>42</v>
      </c>
      <c r="B43" s="16" t="s">
        <v>3</v>
      </c>
      <c r="C43" s="16" t="s">
        <v>112</v>
      </c>
      <c r="D43" s="16" t="s">
        <v>116</v>
      </c>
      <c r="E43" s="16" t="s">
        <v>110</v>
      </c>
      <c r="F43" s="16">
        <v>192</v>
      </c>
      <c r="G43" s="16" t="s">
        <v>33</v>
      </c>
      <c r="H43" s="16" t="s">
        <v>34</v>
      </c>
      <c r="I43" s="16" t="s">
        <v>56</v>
      </c>
      <c r="J43" s="27">
        <v>34.8320018</v>
      </c>
      <c r="K43" s="27">
        <v>71.830059700000007</v>
      </c>
    </row>
    <row r="44" spans="1:11" ht="29.5" x14ac:dyDescent="0.75">
      <c r="A44" s="30">
        <v>43</v>
      </c>
      <c r="B44" s="16" t="s">
        <v>3</v>
      </c>
      <c r="C44" s="16" t="s">
        <v>112</v>
      </c>
      <c r="D44" s="16" t="s">
        <v>115</v>
      </c>
      <c r="E44" s="16" t="s">
        <v>110</v>
      </c>
      <c r="F44" s="16">
        <v>192</v>
      </c>
      <c r="G44" s="16" t="s">
        <v>33</v>
      </c>
      <c r="H44" s="16" t="s">
        <v>34</v>
      </c>
      <c r="I44" s="16" t="s">
        <v>56</v>
      </c>
      <c r="J44" s="27">
        <v>34.8320103</v>
      </c>
      <c r="K44" s="27">
        <v>71.830086499999993</v>
      </c>
    </row>
    <row r="45" spans="1:11" ht="29.5" x14ac:dyDescent="0.75">
      <c r="A45" s="30">
        <v>44</v>
      </c>
      <c r="B45" s="16" t="s">
        <v>3</v>
      </c>
      <c r="C45" s="16" t="s">
        <v>112</v>
      </c>
      <c r="D45" s="16" t="s">
        <v>114</v>
      </c>
      <c r="E45" s="16" t="s">
        <v>113</v>
      </c>
      <c r="F45" s="16">
        <v>840</v>
      </c>
      <c r="G45" s="16" t="s">
        <v>33</v>
      </c>
      <c r="H45" s="16" t="s">
        <v>34</v>
      </c>
      <c r="I45" s="16" t="s">
        <v>56</v>
      </c>
      <c r="J45" s="27">
        <v>34.828450400000001</v>
      </c>
      <c r="K45" s="27">
        <v>71.828228100000004</v>
      </c>
    </row>
    <row r="46" spans="1:11" ht="29.5" x14ac:dyDescent="0.75">
      <c r="A46" s="30">
        <v>45</v>
      </c>
      <c r="B46" s="16" t="s">
        <v>3</v>
      </c>
      <c r="C46" s="16" t="s">
        <v>112</v>
      </c>
      <c r="D46" s="16" t="s">
        <v>111</v>
      </c>
      <c r="E46" s="16" t="s">
        <v>110</v>
      </c>
      <c r="F46" s="16">
        <v>3436</v>
      </c>
      <c r="G46" s="16" t="s">
        <v>33</v>
      </c>
      <c r="H46" s="16" t="s">
        <v>34</v>
      </c>
      <c r="I46" s="16" t="s">
        <v>56</v>
      </c>
      <c r="J46" s="27">
        <v>34.832130200000002</v>
      </c>
      <c r="K46" s="27">
        <v>71.830215100000004</v>
      </c>
    </row>
  </sheetData>
  <pageMargins left="0.7" right="0.7" top="0.75" bottom="0.75" header="0.3" footer="0.3"/>
  <pageSetup orientation="landscape" r:id="rId1"/>
  <headerFooter>
    <oddHeader>&amp;CDistrict Dir Lower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"/>
  <sheetViews>
    <sheetView topLeftCell="A22" workbookViewId="0">
      <selection sqref="A1:XFD1048576"/>
    </sheetView>
  </sheetViews>
  <sheetFormatPr defaultColWidth="10.7265625" defaultRowHeight="14.75" x14ac:dyDescent="0.75"/>
  <cols>
    <col min="1" max="1" width="5.1328125" style="16" customWidth="1"/>
    <col min="2" max="2" width="7.54296875" style="16" customWidth="1"/>
    <col min="3" max="3" width="18.26953125" style="16" bestFit="1" customWidth="1"/>
    <col min="4" max="4" width="16" style="16" customWidth="1"/>
    <col min="5" max="5" width="12" style="16" customWidth="1"/>
    <col min="6" max="6" width="10.7265625" style="16"/>
    <col min="7" max="7" width="15.7265625" style="16" customWidth="1"/>
    <col min="8" max="8" width="10.7265625" style="16"/>
    <col min="9" max="9" width="10.7265625" style="23"/>
    <col min="10" max="10" width="10.7265625" style="16"/>
    <col min="11" max="11" width="9.26953125" style="16" customWidth="1"/>
    <col min="12" max="12" width="10.7265625" style="23"/>
    <col min="13" max="16384" width="10.7265625" style="16"/>
  </cols>
  <sheetData>
    <row r="1" spans="1:11" ht="39.65" customHeight="1" x14ac:dyDescent="0.75">
      <c r="A1" s="16" t="s">
        <v>82</v>
      </c>
      <c r="B1" s="16" t="s">
        <v>84</v>
      </c>
      <c r="C1" s="16" t="s">
        <v>83</v>
      </c>
      <c r="D1" s="16" t="s">
        <v>81</v>
      </c>
      <c r="E1" s="16" t="s">
        <v>80</v>
      </c>
      <c r="F1" s="34" t="s">
        <v>269</v>
      </c>
      <c r="G1" s="16" t="s">
        <v>173</v>
      </c>
      <c r="H1" s="16" t="s">
        <v>42</v>
      </c>
      <c r="I1" s="27" t="s">
        <v>64</v>
      </c>
      <c r="J1" s="27" t="s">
        <v>78</v>
      </c>
      <c r="K1" s="27" t="s">
        <v>79</v>
      </c>
    </row>
    <row r="2" spans="1:11" ht="29.5" x14ac:dyDescent="0.75">
      <c r="A2" s="33">
        <v>1</v>
      </c>
      <c r="B2" s="16" t="s">
        <v>3</v>
      </c>
      <c r="C2" s="16" t="s">
        <v>162</v>
      </c>
      <c r="D2" s="16" t="s">
        <v>2</v>
      </c>
      <c r="E2" s="16" t="s">
        <v>162</v>
      </c>
      <c r="F2" s="16" t="s">
        <v>172</v>
      </c>
      <c r="G2" s="16" t="s">
        <v>33</v>
      </c>
      <c r="H2" s="16" t="s">
        <v>34</v>
      </c>
      <c r="I2" s="27" t="s">
        <v>35</v>
      </c>
      <c r="J2" s="27">
        <v>34</v>
      </c>
      <c r="K2" s="27">
        <v>72.932514461500006</v>
      </c>
    </row>
    <row r="3" spans="1:11" x14ac:dyDescent="0.75">
      <c r="A3" s="33">
        <v>2</v>
      </c>
      <c r="B3" s="16" t="s">
        <v>3</v>
      </c>
      <c r="C3" s="16" t="s">
        <v>162</v>
      </c>
      <c r="D3" s="16" t="s">
        <v>171</v>
      </c>
      <c r="E3" s="16" t="s">
        <v>278</v>
      </c>
      <c r="F3" s="16" t="s">
        <v>169</v>
      </c>
      <c r="G3" s="16" t="s">
        <v>33</v>
      </c>
      <c r="H3" s="16" t="s">
        <v>34</v>
      </c>
      <c r="I3" s="27" t="s">
        <v>35</v>
      </c>
      <c r="J3" s="27">
        <v>34</v>
      </c>
      <c r="K3" s="27">
        <v>72.931901307499999</v>
      </c>
    </row>
    <row r="4" spans="1:11" ht="29.5" x14ac:dyDescent="0.75">
      <c r="A4" s="33">
        <v>3</v>
      </c>
      <c r="B4" s="16" t="s">
        <v>3</v>
      </c>
      <c r="C4" s="16" t="s">
        <v>162</v>
      </c>
      <c r="D4" s="16" t="s">
        <v>170</v>
      </c>
      <c r="E4" s="16" t="s">
        <v>162</v>
      </c>
      <c r="F4" s="16" t="s">
        <v>169</v>
      </c>
      <c r="G4" s="16" t="s">
        <v>33</v>
      </c>
      <c r="H4" s="16" t="s">
        <v>34</v>
      </c>
      <c r="I4" s="27" t="s">
        <v>35</v>
      </c>
      <c r="J4" s="27">
        <v>34</v>
      </c>
      <c r="K4" s="27">
        <v>72.932255392200005</v>
      </c>
    </row>
    <row r="5" spans="1:11" ht="29.5" x14ac:dyDescent="0.75">
      <c r="A5" s="33">
        <v>4</v>
      </c>
      <c r="B5" s="16" t="s">
        <v>3</v>
      </c>
      <c r="C5" s="16" t="s">
        <v>162</v>
      </c>
      <c r="D5" s="16" t="s">
        <v>168</v>
      </c>
      <c r="E5" s="16" t="s">
        <v>278</v>
      </c>
      <c r="F5" s="16" t="s">
        <v>167</v>
      </c>
      <c r="G5" s="16" t="s">
        <v>33</v>
      </c>
      <c r="H5" s="16" t="s">
        <v>34</v>
      </c>
      <c r="I5" s="27" t="s">
        <v>35</v>
      </c>
      <c r="J5" s="27">
        <v>34</v>
      </c>
      <c r="K5" s="27">
        <v>72.932192395399994</v>
      </c>
    </row>
    <row r="6" spans="1:11" ht="29.5" x14ac:dyDescent="0.75">
      <c r="A6" s="33">
        <v>5</v>
      </c>
      <c r="B6" s="16" t="s">
        <v>3</v>
      </c>
      <c r="C6" s="16" t="s">
        <v>162</v>
      </c>
      <c r="D6" s="16" t="s">
        <v>166</v>
      </c>
      <c r="E6" s="16" t="s">
        <v>278</v>
      </c>
      <c r="F6" s="16" t="s">
        <v>165</v>
      </c>
      <c r="G6" s="16" t="s">
        <v>33</v>
      </c>
      <c r="H6" s="16" t="s">
        <v>34</v>
      </c>
      <c r="I6" s="27" t="s">
        <v>35</v>
      </c>
      <c r="J6" s="27">
        <v>34</v>
      </c>
      <c r="K6" s="27">
        <v>72.932513345900006</v>
      </c>
    </row>
    <row r="7" spans="1:11" ht="29.5" x14ac:dyDescent="0.75">
      <c r="A7" s="33">
        <v>6</v>
      </c>
      <c r="B7" s="16" t="s">
        <v>3</v>
      </c>
      <c r="C7" s="16" t="s">
        <v>162</v>
      </c>
      <c r="D7" s="16" t="s">
        <v>164</v>
      </c>
      <c r="E7" s="16" t="s">
        <v>162</v>
      </c>
      <c r="F7" s="16" t="s">
        <v>163</v>
      </c>
      <c r="G7" s="16" t="s">
        <v>33</v>
      </c>
      <c r="H7" s="16" t="s">
        <v>34</v>
      </c>
      <c r="I7" s="27" t="s">
        <v>35</v>
      </c>
      <c r="J7" s="27">
        <v>34</v>
      </c>
      <c r="K7" s="27">
        <v>72.932144180400002</v>
      </c>
    </row>
    <row r="14" spans="1:11" x14ac:dyDescent="0.75">
      <c r="E14" s="16" t="s">
        <v>261</v>
      </c>
    </row>
  </sheetData>
  <pageMargins left="0.7" right="0.7" top="0.75" bottom="0.75" header="0.3" footer="0.3"/>
  <pageSetup orientation="landscape" r:id="rId1"/>
  <headerFooter>
    <oddHeader>&amp;CDistrict Haripur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0"/>
  <sheetViews>
    <sheetView workbookViewId="0">
      <selection sqref="A1:XFD1048576"/>
    </sheetView>
  </sheetViews>
  <sheetFormatPr defaultColWidth="10.7265625" defaultRowHeight="14.75" x14ac:dyDescent="0.75"/>
  <cols>
    <col min="1" max="1" width="10.7265625" style="30"/>
    <col min="2" max="2" width="10.7265625" style="29"/>
    <col min="3" max="3" width="10.7265625" style="30"/>
    <col min="4" max="4" width="36.1328125" style="30" customWidth="1"/>
    <col min="5" max="5" width="20.1328125" style="30" bestFit="1" customWidth="1"/>
    <col min="6" max="6" width="22.26953125" style="30" customWidth="1"/>
    <col min="7" max="8" width="20.1328125" style="30" customWidth="1"/>
    <col min="9" max="10" width="10.7265625" style="29"/>
    <col min="11" max="11" width="10.7265625" style="23"/>
    <col min="12" max="16384" width="10.7265625" style="29"/>
  </cols>
  <sheetData>
    <row r="1" spans="1:10" ht="29.5" x14ac:dyDescent="0.75">
      <c r="A1" s="30" t="s">
        <v>27</v>
      </c>
      <c r="B1" s="29" t="s">
        <v>24</v>
      </c>
      <c r="C1" s="30" t="s">
        <v>25</v>
      </c>
      <c r="D1" s="30" t="s">
        <v>39</v>
      </c>
      <c r="E1" s="30" t="s">
        <v>174</v>
      </c>
      <c r="F1" s="30" t="s">
        <v>269</v>
      </c>
      <c r="G1" s="30" t="s">
        <v>175</v>
      </c>
      <c r="H1" s="30" t="s">
        <v>176</v>
      </c>
      <c r="I1" s="30" t="s">
        <v>107</v>
      </c>
      <c r="J1" s="30" t="s">
        <v>282</v>
      </c>
    </row>
    <row r="2" spans="1:10" x14ac:dyDescent="0.75">
      <c r="A2" s="30">
        <v>1</v>
      </c>
      <c r="B2" s="29" t="s">
        <v>3</v>
      </c>
      <c r="C2" s="30" t="s">
        <v>177</v>
      </c>
      <c r="D2" s="30" t="s">
        <v>179</v>
      </c>
      <c r="E2" s="30" t="s">
        <v>178</v>
      </c>
      <c r="F2" s="30">
        <v>99</v>
      </c>
      <c r="G2" s="30" t="s">
        <v>33</v>
      </c>
      <c r="H2" s="30" t="s">
        <v>34</v>
      </c>
      <c r="I2" s="29">
        <v>31.021000000000001</v>
      </c>
      <c r="J2" s="29">
        <v>71.013999999999996</v>
      </c>
    </row>
    <row r="3" spans="1:10" x14ac:dyDescent="0.75">
      <c r="A3" s="30">
        <v>2</v>
      </c>
      <c r="B3" s="29" t="s">
        <v>3</v>
      </c>
      <c r="C3" s="30" t="s">
        <v>177</v>
      </c>
      <c r="D3" s="30" t="s">
        <v>180</v>
      </c>
      <c r="E3" s="30" t="s">
        <v>178</v>
      </c>
      <c r="F3" s="30">
        <v>364</v>
      </c>
      <c r="G3" s="30" t="s">
        <v>33</v>
      </c>
      <c r="H3" s="30" t="s">
        <v>34</v>
      </c>
      <c r="I3" s="29">
        <v>31.021000000000001</v>
      </c>
      <c r="J3" s="29">
        <v>71.013999999999996</v>
      </c>
    </row>
    <row r="4" spans="1:10" x14ac:dyDescent="0.75">
      <c r="A4" s="30">
        <v>3</v>
      </c>
      <c r="B4" s="29" t="s">
        <v>3</v>
      </c>
      <c r="C4" s="30" t="s">
        <v>177</v>
      </c>
      <c r="D4" s="30" t="s">
        <v>181</v>
      </c>
      <c r="E4" s="30" t="s">
        <v>178</v>
      </c>
      <c r="F4" s="30">
        <v>85</v>
      </c>
      <c r="G4" s="30" t="s">
        <v>33</v>
      </c>
      <c r="H4" s="30" t="s">
        <v>34</v>
      </c>
      <c r="I4" s="29">
        <v>31.021000000000001</v>
      </c>
      <c r="J4" s="29">
        <v>71.013999999999996</v>
      </c>
    </row>
    <row r="5" spans="1:10" x14ac:dyDescent="0.75">
      <c r="A5" s="30">
        <v>4</v>
      </c>
      <c r="B5" s="29" t="s">
        <v>3</v>
      </c>
      <c r="C5" s="30" t="s">
        <v>177</v>
      </c>
      <c r="D5" s="30" t="s">
        <v>182</v>
      </c>
      <c r="E5" s="30" t="s">
        <v>178</v>
      </c>
      <c r="F5" s="30">
        <v>33</v>
      </c>
      <c r="G5" s="30" t="s">
        <v>33</v>
      </c>
      <c r="H5" s="30" t="s">
        <v>34</v>
      </c>
      <c r="I5" s="29">
        <v>31.021000000000001</v>
      </c>
      <c r="J5" s="29">
        <v>71.013999999999996</v>
      </c>
    </row>
    <row r="13" spans="1:10" x14ac:dyDescent="0.75">
      <c r="E13" s="30" t="s">
        <v>261</v>
      </c>
      <c r="F13" s="29"/>
      <c r="H13" s="29"/>
    </row>
    <row r="14" spans="1:10" x14ac:dyDescent="0.75">
      <c r="F14" s="29"/>
      <c r="H14" s="29"/>
    </row>
    <row r="15" spans="1:10" x14ac:dyDescent="0.75">
      <c r="F15" s="29"/>
      <c r="H15" s="29"/>
    </row>
    <row r="16" spans="1:10" x14ac:dyDescent="0.75">
      <c r="F16" s="29"/>
      <c r="H16" s="29"/>
    </row>
    <row r="17" spans="6:8" x14ac:dyDescent="0.75">
      <c r="F17" s="29"/>
      <c r="H17" s="29"/>
    </row>
    <row r="18" spans="6:8" x14ac:dyDescent="0.75">
      <c r="F18" s="29"/>
      <c r="H18" s="29"/>
    </row>
    <row r="19" spans="6:8" x14ac:dyDescent="0.75">
      <c r="F19" s="29"/>
      <c r="H19" s="29"/>
    </row>
    <row r="20" spans="6:8" x14ac:dyDescent="0.75">
      <c r="F20" s="29"/>
      <c r="H20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38</vt:i4>
      </vt:variant>
    </vt:vector>
  </HeadingPairs>
  <TitlesOfParts>
    <vt:vector size="61" baseType="lpstr">
      <vt:lpstr> abbotabad 1</vt:lpstr>
      <vt:lpstr>bajaur</vt:lpstr>
      <vt:lpstr>battagram</vt:lpstr>
      <vt:lpstr>bunir</vt:lpstr>
      <vt:lpstr>charsadda</vt:lpstr>
      <vt:lpstr>Chitral</vt:lpstr>
      <vt:lpstr>Dir_lower</vt:lpstr>
      <vt:lpstr>Haripur</vt:lpstr>
      <vt:lpstr>karak</vt:lpstr>
      <vt:lpstr>Kohat</vt:lpstr>
      <vt:lpstr>kohistan</vt:lpstr>
      <vt:lpstr>lakki</vt:lpstr>
      <vt:lpstr>Malakand</vt:lpstr>
      <vt:lpstr>mansehra</vt:lpstr>
      <vt:lpstr>mardan</vt:lpstr>
      <vt:lpstr>nowshers</vt:lpstr>
      <vt:lpstr>shangla</vt:lpstr>
      <vt:lpstr>swabi</vt:lpstr>
      <vt:lpstr>PKHA South</vt:lpstr>
      <vt:lpstr>PKHA East</vt:lpstr>
      <vt:lpstr>PKHA North</vt:lpstr>
      <vt:lpstr>Roads</vt:lpstr>
      <vt:lpstr>Bridge</vt:lpstr>
      <vt:lpstr>battagram!Database</vt:lpstr>
      <vt:lpstr>bunir!Database</vt:lpstr>
      <vt:lpstr>charsadda!Database</vt:lpstr>
      <vt:lpstr>Chitral!Database</vt:lpstr>
      <vt:lpstr>Dir_lower!Database</vt:lpstr>
      <vt:lpstr>Haripur!Database</vt:lpstr>
      <vt:lpstr>karak!Database</vt:lpstr>
      <vt:lpstr>Kohat!Database</vt:lpstr>
      <vt:lpstr>kohistan!Database</vt:lpstr>
      <vt:lpstr>lakki!Database</vt:lpstr>
      <vt:lpstr>Malakand!Database</vt:lpstr>
      <vt:lpstr>mansehra!Database</vt:lpstr>
      <vt:lpstr>mardan!Database</vt:lpstr>
      <vt:lpstr>nowshers!Database</vt:lpstr>
      <vt:lpstr>shangla!Database</vt:lpstr>
      <vt:lpstr>swabi!Database</vt:lpstr>
      <vt:lpstr>Database</vt:lpstr>
      <vt:lpstr>Bridge!Print_Area</vt:lpstr>
      <vt:lpstr>'PKHA East'!Print_Area</vt:lpstr>
      <vt:lpstr>'PKHA North'!Print_Area</vt:lpstr>
      <vt:lpstr>'PKHA South'!Print_Area</vt:lpstr>
      <vt:lpstr>Roads!Print_Area</vt:lpstr>
      <vt:lpstr>' abbotabad 1'!Print_Titles</vt:lpstr>
      <vt:lpstr>battagram!Print_Titles</vt:lpstr>
      <vt:lpstr>bunir!Print_Titles</vt:lpstr>
      <vt:lpstr>charsadda!Print_Titles</vt:lpstr>
      <vt:lpstr>Chitral!Print_Titles</vt:lpstr>
      <vt:lpstr>Haripur!Print_Titles</vt:lpstr>
      <vt:lpstr>Kohat!Print_Titles</vt:lpstr>
      <vt:lpstr>kohistan!Print_Titles</vt:lpstr>
      <vt:lpstr>lakki!Print_Titles</vt:lpstr>
      <vt:lpstr>Malakand!Print_Titles</vt:lpstr>
      <vt:lpstr>mansehra!Print_Titles</vt:lpstr>
      <vt:lpstr>nowshers!Print_Titles</vt:lpstr>
      <vt:lpstr>'PKHA East'!Print_Titles</vt:lpstr>
      <vt:lpstr>Roads!Print_Titles</vt:lpstr>
      <vt:lpstr>shangla!Print_Titles</vt:lpstr>
      <vt:lpstr>swabi!Print_Titles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Mussawer Baig</dc:creator>
  <cp:keywords/>
  <dc:description/>
  <cp:lastModifiedBy>PMRU</cp:lastModifiedBy>
  <dcterms:created xsi:type="dcterms:W3CDTF">2022-02-01T07:03:23Z</dcterms:created>
  <dcterms:modified xsi:type="dcterms:W3CDTF">2022-06-29T06:59:04Z</dcterms:modified>
  <cp:category/>
</cp:coreProperties>
</file>