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Opendata 25 July 2022\Finance\"/>
    </mc:Choice>
  </mc:AlternateContent>
  <xr:revisionPtr revIDLastSave="0" documentId="8_{0801441D-74E7-4FAA-8D08-0B2BF3304D79}" xr6:coauthVersionLast="47" xr6:coauthVersionMax="47" xr10:uidLastSave="{00000000-0000-0000-0000-000000000000}"/>
  <bookViews>
    <workbookView xWindow="-90" yWindow="-90" windowWidth="19380" windowHeight="10260" xr2:uid="{FE2C117A-7D2D-4D73-A4AB-F72B171258AC}"/>
  </bookViews>
  <sheets>
    <sheet name="Revenue by OSR &amp; Fed.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1" i="1" l="1"/>
  <c r="C60" i="1"/>
  <c r="B60" i="1"/>
  <c r="C56" i="1"/>
  <c r="B56" i="1"/>
  <c r="C52" i="1"/>
  <c r="B52" i="1"/>
  <c r="B45" i="1"/>
  <c r="B37" i="1" s="1"/>
  <c r="B27" i="1" s="1"/>
  <c r="B71" i="1" s="1"/>
  <c r="C37" i="1"/>
  <c r="C29" i="1"/>
  <c r="B29" i="1"/>
  <c r="C27" i="1"/>
  <c r="C20" i="1"/>
  <c r="C3" i="1" s="1"/>
  <c r="B20" i="1"/>
  <c r="B3" i="1" s="1"/>
  <c r="C14" i="1"/>
  <c r="B14" i="1"/>
  <c r="C5" i="1"/>
  <c r="B5" i="1"/>
</calcChain>
</file>

<file path=xl/sharedStrings.xml><?xml version="1.0" encoding="utf-8"?>
<sst xmlns="http://schemas.openxmlformats.org/spreadsheetml/2006/main" count="54" uniqueCount="53">
  <si>
    <t>Head</t>
  </si>
  <si>
    <t xml:space="preserve"> Budget Estimates</t>
  </si>
  <si>
    <t xml:space="preserve"> Actuals</t>
  </si>
  <si>
    <t>Federal Tax Assignment</t>
  </si>
  <si>
    <t>Straight Transfers</t>
  </si>
  <si>
    <t>Total Federal Transfers</t>
  </si>
  <si>
    <t>Sales Tax*</t>
  </si>
  <si>
    <t>Taxes on Income</t>
  </si>
  <si>
    <t>Custom Duties</t>
  </si>
  <si>
    <t>Federal Excise</t>
  </si>
  <si>
    <t>Capital Value Tax (CVT)</t>
  </si>
  <si>
    <t>1% of Divisible Pool for War on Terror</t>
  </si>
  <si>
    <t>Royalty on Crude Oil</t>
  </si>
  <si>
    <t>Royalty on Natural Gas</t>
  </si>
  <si>
    <t>Gas Development Surcharge</t>
  </si>
  <si>
    <t>Excise Duty on Natural Gas</t>
  </si>
  <si>
    <t>NHP</t>
  </si>
  <si>
    <t>Net Profit from Hydel Power Generation</t>
  </si>
  <si>
    <t>Arrears of Net Hydel Profit (MoU+2017-18)</t>
  </si>
  <si>
    <t>Rs. In Million</t>
  </si>
  <si>
    <t>Total Provincial Taxes</t>
  </si>
  <si>
    <t>Total Direct Taxes</t>
  </si>
  <si>
    <t>Land Revenue</t>
  </si>
  <si>
    <t>Urban Immovable Property Tax (UIPT)</t>
  </si>
  <si>
    <t>Urban CVT Provincial</t>
  </si>
  <si>
    <t>Tax on Profession, Trades &amp; Callings</t>
  </si>
  <si>
    <t>Tax on Transfer of Property (Reg.)</t>
  </si>
  <si>
    <t>Tax from Agriculture Income/Land</t>
  </si>
  <si>
    <t>Total Indirect Taxes</t>
  </si>
  <si>
    <t>GST on Services (KPRA)</t>
  </si>
  <si>
    <t>Motor Vehicle Tax + R. Permit + Fitness</t>
  </si>
  <si>
    <t>Stamp Duty</t>
  </si>
  <si>
    <t>Infrastructure Development Cess</t>
  </si>
  <si>
    <t xml:space="preserve">Electricity duty / fee </t>
  </si>
  <si>
    <t>Provincial Excise</t>
  </si>
  <si>
    <t>Entertainment Tax</t>
  </si>
  <si>
    <t>Hotel Tax / Real Estate Dealers / Electronic Media / Others</t>
  </si>
  <si>
    <t>Tobacco Development Cess</t>
  </si>
  <si>
    <t>Less Local Council Share (-) *</t>
  </si>
  <si>
    <t>Total Non-Tax Receipts</t>
  </si>
  <si>
    <t>Income from Property &amp; Enterprises and Own Hydel Generation</t>
  </si>
  <si>
    <t>Civil Administration</t>
  </si>
  <si>
    <t>Law and Order</t>
  </si>
  <si>
    <t>General Administration</t>
  </si>
  <si>
    <t>Community Services</t>
  </si>
  <si>
    <t>Building, Communication &amp; PBMC.</t>
  </si>
  <si>
    <t>Public Health (water charges)</t>
  </si>
  <si>
    <t>Social Services*</t>
  </si>
  <si>
    <t>Economic Services*</t>
  </si>
  <si>
    <t>Miscellaneous</t>
  </si>
  <si>
    <t>Grand Total (Tax + Non Tax)</t>
  </si>
  <si>
    <t>Provincial Tax Revenue  2021</t>
  </si>
  <si>
    <t>Provincial Non Tax Revenue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</si>
</sst>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6" formatCode="_-* #,##0.000_-;\-* #,##0.000_-;_-* &quot;-&quot;??_-;_-@_-"/>
    <numFmt numFmtId="168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Arial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5" fillId="0" borderId="0"/>
    <xf numFmtId="168" fontId="2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1" xfId="5" applyFont="1" applyBorder="1" applyAlignment="1">
      <alignment horizontal="center" vertical="center"/>
    </xf>
    <xf numFmtId="0" fontId="3" fillId="0" borderId="1" xfId="5" applyFont="1" applyBorder="1" applyAlignment="1">
      <alignment horizontal="left" vertical="center"/>
    </xf>
    <xf numFmtId="0" fontId="7" fillId="0" borderId="1" xfId="5" applyFont="1" applyBorder="1" applyAlignment="1">
      <alignment horizontal="left" vertical="center"/>
    </xf>
    <xf numFmtId="0" fontId="3" fillId="0" borderId="1" xfId="5" applyFont="1" applyBorder="1" applyAlignment="1">
      <alignment horizontal="left" vertical="center" wrapText="1"/>
    </xf>
    <xf numFmtId="43" fontId="3" fillId="0" borderId="1" xfId="1" applyFont="1" applyFill="1" applyBorder="1" applyAlignment="1">
      <alignment horizontal="center" vertical="center"/>
    </xf>
    <xf numFmtId="0" fontId="3" fillId="0" borderId="1" xfId="5" applyFont="1" applyBorder="1" applyAlignment="1">
      <alignment vertical="center"/>
    </xf>
    <xf numFmtId="43" fontId="7" fillId="0" borderId="1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7" fillId="0" borderId="1" xfId="5" applyFont="1" applyBorder="1" applyAlignment="1">
      <alignment horizontal="left" vertical="center" indent="1"/>
    </xf>
    <xf numFmtId="43" fontId="7" fillId="0" borderId="1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7" fillId="0" borderId="1" xfId="5" applyFont="1" applyBorder="1" applyAlignment="1">
      <alignment horizontal="left" vertical="center" wrapText="1" indent="1"/>
    </xf>
    <xf numFmtId="0" fontId="7" fillId="0" borderId="0" xfId="5" applyFont="1"/>
    <xf numFmtId="0" fontId="7" fillId="0" borderId="0" xfId="5" applyFont="1" applyAlignment="1">
      <alignment horizontal="center"/>
    </xf>
    <xf numFmtId="0" fontId="8" fillId="0" borderId="0" xfId="5" applyFont="1" applyAlignment="1">
      <alignment horizontal="left" vertical="center"/>
    </xf>
    <xf numFmtId="0" fontId="7" fillId="0" borderId="0" xfId="5" applyFont="1" applyAlignment="1">
      <alignment horizontal="left"/>
    </xf>
    <xf numFmtId="0" fontId="3" fillId="0" borderId="0" xfId="5" applyFont="1" applyAlignment="1">
      <alignment horizontal="center"/>
    </xf>
    <xf numFmtId="0" fontId="3" fillId="0" borderId="1" xfId="5" applyFont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/>
    </xf>
    <xf numFmtId="43" fontId="10" fillId="0" borderId="1" xfId="1" applyFont="1" applyFill="1" applyBorder="1" applyAlignment="1">
      <alignment horizontal="center"/>
    </xf>
    <xf numFmtId="0" fontId="7" fillId="0" borderId="1" xfId="5" applyFont="1" applyBorder="1" applyAlignment="1">
      <alignment horizontal="left" vertical="top" wrapText="1" indent="1"/>
    </xf>
    <xf numFmtId="43" fontId="7" fillId="0" borderId="1" xfId="1" applyFont="1" applyFill="1" applyBorder="1" applyAlignment="1">
      <alignment horizontal="center" vertical="top"/>
    </xf>
    <xf numFmtId="0" fontId="10" fillId="0" borderId="0" xfId="5" applyFont="1" applyAlignment="1">
      <alignment horizontal="left"/>
    </xf>
    <xf numFmtId="166" fontId="10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 applyBorder="1" applyAlignment="1">
      <alignment horizontal="center" vertical="center"/>
    </xf>
    <xf numFmtId="0" fontId="3" fillId="0" borderId="1" xfId="5" applyFont="1" applyBorder="1" applyAlignment="1">
      <alignment wrapText="1"/>
    </xf>
    <xf numFmtId="0" fontId="7" fillId="0" borderId="1" xfId="5" applyFont="1" applyBorder="1" applyAlignment="1">
      <alignment horizontal="left" wrapText="1" indent="1"/>
    </xf>
    <xf numFmtId="0" fontId="6" fillId="0" borderId="1" xfId="5" applyFont="1" applyBorder="1" applyAlignment="1">
      <alignment wrapText="1"/>
    </xf>
    <xf numFmtId="166" fontId="6" fillId="0" borderId="1" xfId="1" applyNumberFormat="1" applyFont="1" applyFill="1" applyBorder="1" applyAlignment="1">
      <alignment horizontal="center"/>
    </xf>
    <xf numFmtId="0" fontId="7" fillId="0" borderId="1" xfId="5" applyFont="1" applyBorder="1"/>
    <xf numFmtId="166" fontId="7" fillId="0" borderId="1" xfId="1" applyNumberFormat="1" applyFont="1" applyFill="1" applyBorder="1" applyAlignment="1">
      <alignment horizontal="center"/>
    </xf>
  </cellXfs>
  <cellStyles count="8">
    <cellStyle name="Comma" xfId="1" builtinId="3"/>
    <cellStyle name="Comma [0] 2" xfId="3" xr:uid="{E8A37B87-D77E-4D35-BEA3-A447982408AA}"/>
    <cellStyle name="Comma 3" xfId="6" xr:uid="{F4056722-4FAC-4756-AF7F-C15CA8BBA1B5}"/>
    <cellStyle name="Normal" xfId="0" builtinId="0"/>
    <cellStyle name="Normal 2" xfId="2" xr:uid="{02DA6A61-61A5-409A-ACFA-BC8C9B7A19F1}"/>
    <cellStyle name="Normal 2 2" xfId="4" xr:uid="{4AFD5923-1CDD-41EE-9BDB-740AE41E9ADF}"/>
    <cellStyle name="Normal 2 2 2" xfId="7" xr:uid="{9B3E5CBD-6721-4214-A7D3-9CC1ED5A91C2}"/>
    <cellStyle name="Normal 4" xfId="5" xr:uid="{8F6067D3-3AD4-446B-957A-44C7015F73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3EC-D5E4-4949-8587-60439ED84D0F}">
  <dimension ref="A1:C71"/>
  <sheetViews>
    <sheetView tabSelected="1" workbookViewId="0">
      <selection sqref="A1:C71"/>
    </sheetView>
  </sheetViews>
  <sheetFormatPr defaultRowHeight="14.75" x14ac:dyDescent="0.75"/>
  <cols>
    <col min="1" max="1" width="38.1328125" bestFit="1" customWidth="1"/>
    <col min="2" max="2" width="17.08984375" bestFit="1" customWidth="1"/>
    <col min="3" max="3" width="12.58984375" bestFit="1" customWidth="1"/>
  </cols>
  <sheetData>
    <row r="1" spans="1:3" ht="16" x14ac:dyDescent="0.75">
      <c r="A1" s="1" t="s">
        <v>0</v>
      </c>
      <c r="B1" s="1" t="s">
        <v>1</v>
      </c>
      <c r="C1" s="1" t="s">
        <v>2</v>
      </c>
    </row>
    <row r="2" spans="1:3" ht="16" x14ac:dyDescent="0.75">
      <c r="A2" s="2"/>
      <c r="B2" s="1"/>
      <c r="C2" s="1"/>
    </row>
    <row r="3" spans="1:3" ht="16" x14ac:dyDescent="0.75">
      <c r="A3" s="1" t="s">
        <v>5</v>
      </c>
      <c r="B3" s="5">
        <f>B5+B12+B14+B20</f>
        <v>634037.40800000005</v>
      </c>
      <c r="C3" s="5">
        <f>C5+C12+C14+C20</f>
        <v>374169.76199999999</v>
      </c>
    </row>
    <row r="4" spans="1:3" ht="16" x14ac:dyDescent="0.75">
      <c r="A4" s="6"/>
      <c r="B4" s="5"/>
      <c r="C4" s="5"/>
    </row>
    <row r="5" spans="1:3" ht="16" x14ac:dyDescent="0.75">
      <c r="A5" s="6" t="s">
        <v>3</v>
      </c>
      <c r="B5" s="5">
        <f>SUM(B6:B10)</f>
        <v>475651.86800000002</v>
      </c>
      <c r="C5" s="5">
        <f>SUM(C6:C10)</f>
        <v>307908.31199999998</v>
      </c>
    </row>
    <row r="6" spans="1:3" ht="16" x14ac:dyDescent="0.75">
      <c r="A6" s="3" t="s">
        <v>6</v>
      </c>
      <c r="B6" s="7">
        <v>206300</v>
      </c>
      <c r="C6" s="7">
        <v>136654.245</v>
      </c>
    </row>
    <row r="7" spans="1:3" ht="16" x14ac:dyDescent="0.75">
      <c r="A7" s="3" t="s">
        <v>7</v>
      </c>
      <c r="B7" s="7">
        <v>177100</v>
      </c>
      <c r="C7" s="7">
        <v>107007.978</v>
      </c>
    </row>
    <row r="8" spans="1:3" ht="16" x14ac:dyDescent="0.75">
      <c r="A8" s="3" t="s">
        <v>8</v>
      </c>
      <c r="B8" s="7">
        <v>63900</v>
      </c>
      <c r="C8" s="7">
        <v>49064.142999999996</v>
      </c>
    </row>
    <row r="9" spans="1:3" ht="16" x14ac:dyDescent="0.75">
      <c r="A9" s="3" t="s">
        <v>9</v>
      </c>
      <c r="B9" s="7">
        <v>28300</v>
      </c>
      <c r="C9" s="7">
        <v>15164.154</v>
      </c>
    </row>
    <row r="10" spans="1:3" ht="16" x14ac:dyDescent="0.75">
      <c r="A10" s="3" t="s">
        <v>10</v>
      </c>
      <c r="B10" s="7">
        <v>51.868000000000002</v>
      </c>
      <c r="C10" s="7">
        <v>17.792000000000002</v>
      </c>
    </row>
    <row r="11" spans="1:3" ht="16" x14ac:dyDescent="0.75">
      <c r="A11" s="3"/>
      <c r="B11" s="8"/>
      <c r="C11" s="8"/>
    </row>
    <row r="12" spans="1:3" ht="16" x14ac:dyDescent="0.75">
      <c r="A12" s="6" t="s">
        <v>11</v>
      </c>
      <c r="B12" s="5">
        <v>57200</v>
      </c>
      <c r="C12" s="5">
        <v>33032.248</v>
      </c>
    </row>
    <row r="13" spans="1:3" ht="16" x14ac:dyDescent="0.75">
      <c r="A13" s="6"/>
      <c r="B13" s="9"/>
      <c r="C13" s="9"/>
    </row>
    <row r="14" spans="1:3" ht="16" x14ac:dyDescent="0.75">
      <c r="A14" s="6" t="s">
        <v>4</v>
      </c>
      <c r="B14" s="5">
        <f>SUM(B15:B18)</f>
        <v>26484.54</v>
      </c>
      <c r="C14" s="5">
        <f>SUM(C15:C18)</f>
        <v>14229.201999999999</v>
      </c>
    </row>
    <row r="15" spans="1:3" ht="16" x14ac:dyDescent="0.8">
      <c r="A15" s="10" t="s">
        <v>12</v>
      </c>
      <c r="B15" s="7">
        <v>11800</v>
      </c>
      <c r="C15" s="11">
        <v>9278.5910000000003</v>
      </c>
    </row>
    <row r="16" spans="1:3" ht="16" x14ac:dyDescent="0.8">
      <c r="A16" s="10" t="s">
        <v>13</v>
      </c>
      <c r="B16" s="7">
        <v>8600</v>
      </c>
      <c r="C16" s="11">
        <v>3064.3240000000001</v>
      </c>
    </row>
    <row r="17" spans="1:3" ht="16" x14ac:dyDescent="0.8">
      <c r="A17" s="10" t="s">
        <v>14</v>
      </c>
      <c r="B17" s="7">
        <v>4200</v>
      </c>
      <c r="C17" s="11">
        <v>1049.0139999999999</v>
      </c>
    </row>
    <row r="18" spans="1:3" ht="16" x14ac:dyDescent="0.8">
      <c r="A18" s="10" t="s">
        <v>15</v>
      </c>
      <c r="B18" s="7">
        <v>1884.54</v>
      </c>
      <c r="C18" s="11">
        <v>837.27300000000002</v>
      </c>
    </row>
    <row r="19" spans="1:3" ht="16" x14ac:dyDescent="0.75">
      <c r="A19" s="10"/>
      <c r="B19" s="8"/>
      <c r="C19" s="8"/>
    </row>
    <row r="20" spans="1:3" ht="16" x14ac:dyDescent="0.8">
      <c r="A20" s="6" t="s">
        <v>16</v>
      </c>
      <c r="B20" s="5">
        <f>SUM(B21:B22)</f>
        <v>74701</v>
      </c>
      <c r="C20" s="12">
        <f>SUM(C21:C22)</f>
        <v>19000</v>
      </c>
    </row>
    <row r="21" spans="1:3" ht="16" x14ac:dyDescent="0.8">
      <c r="A21" s="10" t="s">
        <v>17</v>
      </c>
      <c r="B21" s="7">
        <v>29674</v>
      </c>
      <c r="C21" s="11">
        <v>10000</v>
      </c>
    </row>
    <row r="22" spans="1:3" ht="128" x14ac:dyDescent="0.75">
      <c r="A22" s="13" t="s">
        <v>18</v>
      </c>
      <c r="B22" s="7">
        <v>45027</v>
      </c>
      <c r="C22" s="7">
        <v>9000</v>
      </c>
    </row>
    <row r="23" spans="1:3" ht="16" x14ac:dyDescent="0.8">
      <c r="A23" s="14"/>
      <c r="B23" s="15"/>
      <c r="C23" s="15"/>
    </row>
    <row r="24" spans="1:3" ht="18.5" x14ac:dyDescent="0.8">
      <c r="A24" s="16" t="s">
        <v>51</v>
      </c>
      <c r="B24" s="15"/>
      <c r="C24" s="15"/>
    </row>
    <row r="25" spans="1:3" ht="16" x14ac:dyDescent="0.8">
      <c r="A25" s="17"/>
      <c r="B25" s="15"/>
      <c r="C25" s="18" t="s">
        <v>19</v>
      </c>
    </row>
    <row r="26" spans="1:3" ht="16" x14ac:dyDescent="0.75">
      <c r="A26" s="2"/>
      <c r="B26" s="19"/>
      <c r="C26" s="1"/>
    </row>
    <row r="27" spans="1:3" ht="48" x14ac:dyDescent="0.75">
      <c r="A27" s="4" t="s">
        <v>20</v>
      </c>
      <c r="B27" s="5">
        <f>B29+B37</f>
        <v>43189</v>
      </c>
      <c r="C27" s="5">
        <f>C29+C37</f>
        <v>17166.284</v>
      </c>
    </row>
    <row r="28" spans="1:3" ht="16" x14ac:dyDescent="0.75">
      <c r="A28" s="4"/>
      <c r="B28" s="20"/>
      <c r="C28" s="20"/>
    </row>
    <row r="29" spans="1:3" ht="48" x14ac:dyDescent="0.75">
      <c r="A29" s="4" t="s">
        <v>21</v>
      </c>
      <c r="B29" s="5">
        <f>SUM(B30:B35)</f>
        <v>7600</v>
      </c>
      <c r="C29" s="5">
        <f>SUM(C30:C35)</f>
        <v>2069.433</v>
      </c>
    </row>
    <row r="30" spans="1:3" ht="48" x14ac:dyDescent="0.75">
      <c r="A30" s="13" t="s">
        <v>22</v>
      </c>
      <c r="B30" s="7">
        <v>4400</v>
      </c>
      <c r="C30" s="7">
        <v>1198.9960000000001</v>
      </c>
    </row>
    <row r="31" spans="1:3" ht="96" x14ac:dyDescent="0.75">
      <c r="A31" s="13" t="s">
        <v>23</v>
      </c>
      <c r="B31" s="7">
        <v>3200</v>
      </c>
      <c r="C31" s="7">
        <v>694.01300000000003</v>
      </c>
    </row>
    <row r="32" spans="1:3" ht="64" x14ac:dyDescent="0.75">
      <c r="A32" s="13" t="s">
        <v>24</v>
      </c>
      <c r="B32" s="7">
        <v>0</v>
      </c>
      <c r="C32" s="7">
        <v>15.077000000000002</v>
      </c>
    </row>
    <row r="33" spans="1:3" ht="112" x14ac:dyDescent="0.75">
      <c r="A33" s="13" t="s">
        <v>25</v>
      </c>
      <c r="B33" s="7">
        <v>0</v>
      </c>
      <c r="C33" s="7">
        <v>74.777999999999992</v>
      </c>
    </row>
    <row r="34" spans="1:3" ht="96" x14ac:dyDescent="0.75">
      <c r="A34" s="13" t="s">
        <v>26</v>
      </c>
      <c r="B34" s="7">
        <v>0</v>
      </c>
      <c r="C34" s="7">
        <v>42.883000000000003</v>
      </c>
    </row>
    <row r="35" spans="1:3" ht="96" x14ac:dyDescent="0.75">
      <c r="A35" s="13" t="s">
        <v>27</v>
      </c>
      <c r="B35" s="7">
        <v>0</v>
      </c>
      <c r="C35" s="7">
        <v>43.686</v>
      </c>
    </row>
    <row r="36" spans="1:3" ht="16" x14ac:dyDescent="0.75">
      <c r="A36" s="13"/>
      <c r="B36" s="21"/>
      <c r="C36" s="21"/>
    </row>
    <row r="37" spans="1:3" ht="48" x14ac:dyDescent="0.75">
      <c r="A37" s="4" t="s">
        <v>28</v>
      </c>
      <c r="B37" s="5">
        <f>SUM(B38:B46)</f>
        <v>35589</v>
      </c>
      <c r="C37" s="5">
        <f>SUM(C38:C46)</f>
        <v>15096.851000000001</v>
      </c>
    </row>
    <row r="38" spans="1:3" ht="64" x14ac:dyDescent="0.75">
      <c r="A38" s="13" t="s">
        <v>29</v>
      </c>
      <c r="B38" s="7">
        <v>24800</v>
      </c>
      <c r="C38" s="7">
        <v>9982.6479999999992</v>
      </c>
    </row>
    <row r="39" spans="1:3" ht="112" x14ac:dyDescent="0.75">
      <c r="A39" s="13" t="s">
        <v>30</v>
      </c>
      <c r="B39" s="7">
        <v>2420</v>
      </c>
      <c r="C39" s="7">
        <v>621.29700000000003</v>
      </c>
    </row>
    <row r="40" spans="1:3" ht="32" x14ac:dyDescent="0.75">
      <c r="A40" s="13" t="s">
        <v>31</v>
      </c>
      <c r="B40" s="7">
        <v>4600</v>
      </c>
      <c r="C40" s="7">
        <v>1936.1890000000001</v>
      </c>
    </row>
    <row r="41" spans="1:3" ht="96" x14ac:dyDescent="0.75">
      <c r="A41" s="13" t="s">
        <v>32</v>
      </c>
      <c r="B41" s="7">
        <v>2200</v>
      </c>
      <c r="C41" s="7">
        <v>1438.059</v>
      </c>
    </row>
    <row r="42" spans="1:3" ht="64" x14ac:dyDescent="0.75">
      <c r="A42" s="13" t="s">
        <v>33</v>
      </c>
      <c r="B42" s="7">
        <v>1008</v>
      </c>
      <c r="C42" s="7">
        <v>623.69500000000005</v>
      </c>
    </row>
    <row r="43" spans="1:3" ht="48" x14ac:dyDescent="0.75">
      <c r="A43" s="13" t="s">
        <v>34</v>
      </c>
      <c r="B43" s="7">
        <v>55</v>
      </c>
      <c r="C43" s="7">
        <v>15.109</v>
      </c>
    </row>
    <row r="44" spans="1:3" ht="48" x14ac:dyDescent="0.75">
      <c r="A44" s="22" t="s">
        <v>35</v>
      </c>
      <c r="B44" s="23">
        <v>0</v>
      </c>
      <c r="C44" s="23">
        <v>0</v>
      </c>
    </row>
    <row r="45" spans="1:3" ht="176" x14ac:dyDescent="0.75">
      <c r="A45" s="22" t="s">
        <v>36</v>
      </c>
      <c r="B45" s="23">
        <f>570-520</f>
        <v>50</v>
      </c>
      <c r="C45" s="23">
        <v>237.19900000000001</v>
      </c>
    </row>
    <row r="46" spans="1:3" ht="80" x14ac:dyDescent="0.75">
      <c r="A46" s="22" t="s">
        <v>37</v>
      </c>
      <c r="B46" s="23">
        <v>456</v>
      </c>
      <c r="C46" s="23">
        <v>242.655</v>
      </c>
    </row>
    <row r="47" spans="1:3" ht="16" x14ac:dyDescent="0.75">
      <c r="A47" s="22"/>
      <c r="B47" s="23"/>
      <c r="C47" s="23"/>
    </row>
    <row r="48" spans="1:3" ht="80" x14ac:dyDescent="0.75">
      <c r="A48" s="4" t="s">
        <v>38</v>
      </c>
      <c r="B48" s="5">
        <v>-1540</v>
      </c>
      <c r="C48" s="5">
        <v>-1362.164</v>
      </c>
    </row>
    <row r="49" spans="1:3" x14ac:dyDescent="0.75">
      <c r="A49" s="24"/>
      <c r="B49" s="25"/>
      <c r="C49" s="25"/>
    </row>
    <row r="50" spans="1:3" ht="18.5" x14ac:dyDescent="0.75">
      <c r="A50" s="16" t="s">
        <v>52</v>
      </c>
      <c r="B50" s="26"/>
      <c r="C50" s="26"/>
    </row>
    <row r="51" spans="1:3" ht="18.5" x14ac:dyDescent="0.8">
      <c r="A51" s="16"/>
      <c r="B51" s="26"/>
      <c r="C51" s="18" t="s">
        <v>19</v>
      </c>
    </row>
    <row r="52" spans="1:3" ht="48" x14ac:dyDescent="0.8">
      <c r="A52" s="27" t="s">
        <v>39</v>
      </c>
      <c r="B52" s="5">
        <f>B54+B56+B60+B64+B66+B68</f>
        <v>31811</v>
      </c>
      <c r="C52" s="5">
        <f>C54+C56+C60+C64+C66+C68</f>
        <v>7370.4580000000005</v>
      </c>
    </row>
    <row r="53" spans="1:3" ht="16" x14ac:dyDescent="0.8">
      <c r="A53" s="27"/>
      <c r="B53" s="9"/>
      <c r="C53" s="9"/>
    </row>
    <row r="54" spans="1:3" ht="160" x14ac:dyDescent="0.8">
      <c r="A54" s="27" t="s">
        <v>40</v>
      </c>
      <c r="B54" s="5">
        <v>2640</v>
      </c>
      <c r="C54" s="5">
        <v>0</v>
      </c>
    </row>
    <row r="55" spans="1:3" ht="16" x14ac:dyDescent="0.8">
      <c r="A55" s="27"/>
      <c r="B55" s="9"/>
      <c r="C55" s="9"/>
    </row>
    <row r="56" spans="1:3" ht="48" x14ac:dyDescent="0.8">
      <c r="A56" s="27" t="s">
        <v>41</v>
      </c>
      <c r="B56" s="5">
        <f>SUM(B57:B58)</f>
        <v>5968</v>
      </c>
      <c r="C56" s="5">
        <f>SUM(C57:C58)</f>
        <v>1462.057</v>
      </c>
    </row>
    <row r="57" spans="1:3" ht="48" x14ac:dyDescent="0.8">
      <c r="A57" s="28" t="s">
        <v>42</v>
      </c>
      <c r="B57" s="7">
        <v>5858</v>
      </c>
      <c r="C57" s="7">
        <v>1388.7940000000001</v>
      </c>
    </row>
    <row r="58" spans="1:3" ht="80" x14ac:dyDescent="0.8">
      <c r="A58" s="28" t="s">
        <v>43</v>
      </c>
      <c r="B58" s="7">
        <v>110</v>
      </c>
      <c r="C58" s="7">
        <v>73.263000000000005</v>
      </c>
    </row>
    <row r="59" spans="1:3" ht="16" x14ac:dyDescent="0.8">
      <c r="A59" s="28"/>
      <c r="B59" s="8"/>
      <c r="C59" s="8"/>
    </row>
    <row r="60" spans="1:3" ht="48" x14ac:dyDescent="0.8">
      <c r="A60" s="27" t="s">
        <v>44</v>
      </c>
      <c r="B60" s="5">
        <f>SUM(B61:B62)</f>
        <v>840</v>
      </c>
      <c r="C60" s="5">
        <f>SUM(C61:C62)</f>
        <v>440.56699999999995</v>
      </c>
    </row>
    <row r="61" spans="1:3" ht="96" x14ac:dyDescent="0.8">
      <c r="A61" s="28" t="s">
        <v>45</v>
      </c>
      <c r="B61" s="7">
        <v>540</v>
      </c>
      <c r="C61" s="7">
        <v>324.35299999999995</v>
      </c>
    </row>
    <row r="62" spans="1:3" ht="80" x14ac:dyDescent="0.8">
      <c r="A62" s="28" t="s">
        <v>46</v>
      </c>
      <c r="B62" s="7">
        <v>300</v>
      </c>
      <c r="C62" s="7">
        <v>116.214</v>
      </c>
    </row>
    <row r="63" spans="1:3" ht="16" x14ac:dyDescent="0.8">
      <c r="A63" s="28"/>
      <c r="B63" s="8"/>
      <c r="C63" s="8"/>
    </row>
    <row r="64" spans="1:3" ht="48" x14ac:dyDescent="0.8">
      <c r="A64" s="27" t="s">
        <v>47</v>
      </c>
      <c r="B64" s="5">
        <v>2761</v>
      </c>
      <c r="C64" s="5">
        <v>859.46699999999998</v>
      </c>
    </row>
    <row r="65" spans="1:3" ht="16" x14ac:dyDescent="0.8">
      <c r="A65" s="27"/>
      <c r="B65" s="9"/>
      <c r="C65" s="9"/>
    </row>
    <row r="66" spans="1:3" ht="64" x14ac:dyDescent="0.8">
      <c r="A66" s="27" t="s">
        <v>48</v>
      </c>
      <c r="B66" s="5">
        <v>12025.513000000001</v>
      </c>
      <c r="C66" s="5">
        <v>4062.982</v>
      </c>
    </row>
    <row r="67" spans="1:3" ht="16" x14ac:dyDescent="0.8">
      <c r="A67" s="27"/>
      <c r="B67" s="9"/>
      <c r="C67" s="9"/>
    </row>
    <row r="68" spans="1:3" ht="32" x14ac:dyDescent="0.8">
      <c r="A68" s="27" t="s">
        <v>49</v>
      </c>
      <c r="B68" s="5">
        <v>7576.4870000000001</v>
      </c>
      <c r="C68" s="5">
        <v>545.38500000000033</v>
      </c>
    </row>
    <row r="69" spans="1:3" x14ac:dyDescent="0.75">
      <c r="A69" s="29"/>
      <c r="B69" s="30"/>
      <c r="C69" s="30"/>
    </row>
    <row r="70" spans="1:3" ht="16" x14ac:dyDescent="0.8">
      <c r="A70" s="31"/>
      <c r="B70" s="32"/>
      <c r="C70" s="32"/>
    </row>
    <row r="71" spans="1:3" ht="80" x14ac:dyDescent="0.8">
      <c r="A71" s="27" t="s">
        <v>50</v>
      </c>
      <c r="B71" s="5">
        <f>B27+B52</f>
        <v>75000</v>
      </c>
      <c r="C71" s="5">
        <f>C27+C52</f>
        <v>24536.741999999998</v>
      </c>
    </row>
  </sheetData>
  <mergeCells count="11">
    <mergeCell ref="B63:C63"/>
    <mergeCell ref="B36:C36"/>
    <mergeCell ref="B53:C53"/>
    <mergeCell ref="B55:C55"/>
    <mergeCell ref="B59:C59"/>
    <mergeCell ref="B65:C65"/>
    <mergeCell ref="B67:C67"/>
    <mergeCell ref="B13:C13"/>
    <mergeCell ref="B11:C11"/>
    <mergeCell ref="B19:C19"/>
    <mergeCell ref="B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Revenue by OSR &amp; Fed.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2022-07-25T08:54:07Z</dcterms:created>
  <dcterms:modified xsi:type="dcterms:W3CDTF">2022-07-25T09:25:19Z</dcterms:modified>
</cp:coreProperties>
</file>