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RU\OneDrive\Desktop\Opendata 25 July 2022\Finance\"/>
    </mc:Choice>
  </mc:AlternateContent>
  <xr:revisionPtr revIDLastSave="0" documentId="8_{B87E4D1B-D9BB-42C3-AD3A-86D450B83CBE}" xr6:coauthVersionLast="47" xr6:coauthVersionMax="47" xr10:uidLastSave="{00000000-0000-0000-0000-000000000000}"/>
  <bookViews>
    <workbookView xWindow="-90" yWindow="-90" windowWidth="19380" windowHeight="10260" xr2:uid="{FE2C117A-7D2D-4D73-A4AB-F72B171258AC}"/>
  </bookViews>
  <sheets>
    <sheet name="Revenue by OSR &amp; Fed.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0" i="1" l="1"/>
  <c r="B60" i="1"/>
  <c r="C56" i="1"/>
  <c r="B56" i="1"/>
  <c r="C52" i="1"/>
  <c r="B52" i="1"/>
  <c r="C37" i="1"/>
  <c r="B37" i="1"/>
  <c r="C31" i="1"/>
  <c r="B31" i="1"/>
  <c r="C29" i="1"/>
  <c r="B29" i="1"/>
  <c r="C27" i="1"/>
  <c r="C73" i="1" s="1"/>
  <c r="B27" i="1"/>
  <c r="B73" i="1" s="1"/>
  <c r="C20" i="1"/>
  <c r="B20" i="1"/>
  <c r="C14" i="1"/>
  <c r="B14" i="1"/>
  <c r="C5" i="1"/>
  <c r="B5" i="1"/>
  <c r="C3" i="1"/>
  <c r="B3" i="1"/>
</calcChain>
</file>

<file path=xl/sharedStrings.xml><?xml version="1.0" encoding="utf-8"?>
<sst xmlns="http://schemas.openxmlformats.org/spreadsheetml/2006/main" count="56" uniqueCount="55">
  <si>
    <t>Head</t>
  </si>
  <si>
    <t xml:space="preserve"> Budget Estimates</t>
  </si>
  <si>
    <t xml:space="preserve"> Actuals</t>
  </si>
  <si>
    <t>Federal Tax Assignment</t>
  </si>
  <si>
    <t>Straight Transfers</t>
  </si>
  <si>
    <t>Total Federal Transfers</t>
  </si>
  <si>
    <t>Sales Tax*</t>
  </si>
  <si>
    <t>Taxes on Income</t>
  </si>
  <si>
    <t>Custom Duties</t>
  </si>
  <si>
    <t>Federal Excise</t>
  </si>
  <si>
    <t>Capital Value Tax (CVT)</t>
  </si>
  <si>
    <t>1% of Divisible Pool for War on Terror</t>
  </si>
  <si>
    <t>Royalty on Crude Oil</t>
  </si>
  <si>
    <t>Royalty on Natural Gas</t>
  </si>
  <si>
    <t>Gas Development Surcharge</t>
  </si>
  <si>
    <t>Excise Duty on Natural Gas</t>
  </si>
  <si>
    <t>NHP</t>
  </si>
  <si>
    <t>Net Profit from Hydel Power Generation</t>
  </si>
  <si>
    <t>Arrears of Net Hydel Profit (MoU+2017-18)</t>
  </si>
  <si>
    <t>Provincial Tax Revenue  2020</t>
  </si>
  <si>
    <t>Rs. In Million</t>
  </si>
  <si>
    <t>Total Provincial Taxes</t>
  </si>
  <si>
    <t>Total Direct Taxes</t>
  </si>
  <si>
    <t>Land Revenue</t>
  </si>
  <si>
    <t>Urban Immovable Property Tax (UIPT)</t>
  </si>
  <si>
    <t>Urban CVT Provincial</t>
  </si>
  <si>
    <t>Tax on Profession, Trades &amp; Callings</t>
  </si>
  <si>
    <t>Tax on Transfer of Property (Reg.)</t>
  </si>
  <si>
    <t>Tax from Agriculture Income/Land</t>
  </si>
  <si>
    <t>Total Indirect Taxes</t>
  </si>
  <si>
    <t>GST on Services (KPRA)</t>
  </si>
  <si>
    <t>Motor Vehicle Tax + R. Permit + Fitness</t>
  </si>
  <si>
    <t>Stamp Duty</t>
  </si>
  <si>
    <t>Infrastructure Development Cess</t>
  </si>
  <si>
    <t xml:space="preserve">Electricity duty / fee </t>
  </si>
  <si>
    <t>Provincial Excise</t>
  </si>
  <si>
    <t>Entertainment Tax</t>
  </si>
  <si>
    <t>Hotel Tax / Real Estate Dealers / Electronic Media / Others</t>
  </si>
  <si>
    <t>Tobacco Development Cess</t>
  </si>
  <si>
    <t>Less Local Council Share (-) *</t>
  </si>
  <si>
    <t xml:space="preserve">Provincial Non Tax Revenue 2020 </t>
  </si>
  <si>
    <t>Total Non-Tax Receipts</t>
  </si>
  <si>
    <t>Income from Property &amp; Enterprises and Own Hydel Generation</t>
  </si>
  <si>
    <t>Civil Administration</t>
  </si>
  <si>
    <t>Law and Order</t>
  </si>
  <si>
    <t>General Administration</t>
  </si>
  <si>
    <t>Community Services</t>
  </si>
  <si>
    <t>Building, Communication &amp; PBMC.</t>
  </si>
  <si>
    <t>Public Health (water charges)</t>
  </si>
  <si>
    <t xml:space="preserve">Local Government </t>
  </si>
  <si>
    <t>KPHA**</t>
  </si>
  <si>
    <t>Social Services*</t>
  </si>
  <si>
    <t>Economic Services*</t>
  </si>
  <si>
    <t>Miscellaneous</t>
  </si>
  <si>
    <t>Grand Total (Tax + Non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</si>
</sst>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_);_(@_)"/>
    <numFmt numFmtId="166" formatCode="_-* #,##0.000_-;\-* #,##0.000_-;_-* &quot;-&quot;??_-;_-@_-"/>
    <numFmt numFmtId="168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Arial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5" fillId="0" borderId="0"/>
    <xf numFmtId="168" fontId="2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1" xfId="5" applyFont="1" applyBorder="1" applyAlignment="1">
      <alignment horizontal="center" vertical="center"/>
    </xf>
    <xf numFmtId="0" fontId="3" fillId="0" borderId="1" xfId="5" applyFont="1" applyBorder="1" applyAlignment="1">
      <alignment horizontal="left" vertical="center"/>
    </xf>
    <xf numFmtId="0" fontId="7" fillId="0" borderId="1" xfId="5" applyFont="1" applyBorder="1" applyAlignment="1">
      <alignment horizontal="left" vertical="center"/>
    </xf>
    <xf numFmtId="0" fontId="3" fillId="0" borderId="1" xfId="5" applyFont="1" applyBorder="1" applyAlignment="1">
      <alignment horizontal="left" vertical="center" wrapText="1"/>
    </xf>
    <xf numFmtId="43" fontId="3" fillId="0" borderId="1" xfId="1" applyFont="1" applyFill="1" applyBorder="1" applyAlignment="1">
      <alignment horizontal="center" vertical="center"/>
    </xf>
    <xf numFmtId="0" fontId="3" fillId="0" borderId="1" xfId="5" applyFont="1" applyBorder="1" applyAlignment="1">
      <alignment vertical="center"/>
    </xf>
    <xf numFmtId="43" fontId="7" fillId="0" borderId="1" xfId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7" fillId="0" borderId="1" xfId="5" applyFont="1" applyBorder="1" applyAlignment="1">
      <alignment horizontal="left" vertical="center" indent="1"/>
    </xf>
    <xf numFmtId="43" fontId="7" fillId="0" borderId="1" xfId="1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7" fillId="0" borderId="1" xfId="5" applyFont="1" applyBorder="1" applyAlignment="1">
      <alignment horizontal="left" vertical="center" wrapText="1" indent="1"/>
    </xf>
    <xf numFmtId="0" fontId="7" fillId="0" borderId="0" xfId="5" applyFont="1"/>
    <xf numFmtId="0" fontId="7" fillId="0" borderId="0" xfId="5" applyFont="1" applyAlignment="1">
      <alignment horizontal="center"/>
    </xf>
    <xf numFmtId="0" fontId="8" fillId="0" borderId="0" xfId="5" applyFont="1" applyAlignment="1">
      <alignment horizontal="left" vertical="center"/>
    </xf>
    <xf numFmtId="0" fontId="7" fillId="0" borderId="0" xfId="5" applyFont="1" applyAlignment="1">
      <alignment horizontal="left"/>
    </xf>
    <xf numFmtId="0" fontId="3" fillId="0" borderId="0" xfId="5" applyFont="1" applyAlignment="1">
      <alignment horizontal="center"/>
    </xf>
    <xf numFmtId="0" fontId="3" fillId="0" borderId="1" xfId="5" applyFont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/>
    </xf>
    <xf numFmtId="43" fontId="10" fillId="0" borderId="1" xfId="1" applyFont="1" applyFill="1" applyBorder="1" applyAlignment="1">
      <alignment horizontal="center"/>
    </xf>
    <xf numFmtId="0" fontId="7" fillId="0" borderId="1" xfId="5" applyFont="1" applyBorder="1" applyAlignment="1">
      <alignment horizontal="left" vertical="top" wrapText="1" indent="1"/>
    </xf>
    <xf numFmtId="43" fontId="7" fillId="0" borderId="1" xfId="1" applyFont="1" applyFill="1" applyBorder="1" applyAlignment="1">
      <alignment horizontal="center" vertical="top"/>
    </xf>
    <xf numFmtId="0" fontId="10" fillId="0" borderId="0" xfId="5" applyFont="1" applyAlignment="1">
      <alignment horizontal="left"/>
    </xf>
    <xf numFmtId="166" fontId="10" fillId="0" borderId="0" xfId="1" applyNumberFormat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 vertical="center"/>
    </xf>
    <xf numFmtId="0" fontId="3" fillId="0" borderId="1" xfId="5" applyFont="1" applyBorder="1" applyAlignment="1">
      <alignment wrapText="1"/>
    </xf>
    <xf numFmtId="0" fontId="7" fillId="0" borderId="1" xfId="5" applyFont="1" applyBorder="1" applyAlignment="1">
      <alignment horizontal="left" wrapText="1" indent="1"/>
    </xf>
    <xf numFmtId="0" fontId="6" fillId="0" borderId="1" xfId="5" applyFont="1" applyBorder="1" applyAlignment="1">
      <alignment wrapText="1"/>
    </xf>
    <xf numFmtId="166" fontId="6" fillId="0" borderId="1" xfId="1" applyNumberFormat="1" applyFont="1" applyFill="1" applyBorder="1" applyAlignment="1">
      <alignment horizontal="center"/>
    </xf>
    <xf numFmtId="0" fontId="7" fillId="0" borderId="1" xfId="5" applyFont="1" applyBorder="1"/>
    <xf numFmtId="166" fontId="7" fillId="0" borderId="1" xfId="1" applyNumberFormat="1" applyFont="1" applyFill="1" applyBorder="1" applyAlignment="1">
      <alignment horizontal="center"/>
    </xf>
  </cellXfs>
  <cellStyles count="8">
    <cellStyle name="Comma" xfId="1" builtinId="3"/>
    <cellStyle name="Comma [0] 2" xfId="3" xr:uid="{E8A37B87-D77E-4D35-BEA3-A447982408AA}"/>
    <cellStyle name="Comma 3" xfId="6" xr:uid="{F4056722-4FAC-4756-AF7F-C15CA8BBA1B5}"/>
    <cellStyle name="Normal" xfId="0" builtinId="0"/>
    <cellStyle name="Normal 2" xfId="2" xr:uid="{02DA6A61-61A5-409A-ACFA-BC8C9B7A19F1}"/>
    <cellStyle name="Normal 2 2" xfId="4" xr:uid="{4AFD5923-1CDD-41EE-9BDB-740AE41E9ADF}"/>
    <cellStyle name="Normal 2 2 2" xfId="7" xr:uid="{9B3E5CBD-6721-4214-A7D3-9CC1ED5A91C2}"/>
    <cellStyle name="Normal 4" xfId="5" xr:uid="{8F6067D3-3AD4-446B-957A-44C7015F73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73EC-D5E4-4949-8587-60439ED84D0F}">
  <dimension ref="A1:C73"/>
  <sheetViews>
    <sheetView tabSelected="1" workbookViewId="0">
      <selection sqref="A1:C1048576"/>
    </sheetView>
  </sheetViews>
  <sheetFormatPr defaultRowHeight="16" x14ac:dyDescent="0.8"/>
  <cols>
    <col min="1" max="1" width="5.453125" style="14" bestFit="1" customWidth="1"/>
    <col min="2" max="2" width="17.1328125" style="15" bestFit="1" customWidth="1"/>
    <col min="3" max="3" width="11.90625" style="15" bestFit="1" customWidth="1"/>
  </cols>
  <sheetData>
    <row r="1" spans="1:3" x14ac:dyDescent="0.75">
      <c r="A1" s="1" t="s">
        <v>0</v>
      </c>
      <c r="B1" s="1" t="s">
        <v>1</v>
      </c>
      <c r="C1" s="1" t="s">
        <v>2</v>
      </c>
    </row>
    <row r="2" spans="1:3" x14ac:dyDescent="0.75">
      <c r="A2" s="2"/>
      <c r="B2" s="1"/>
      <c r="C2" s="1"/>
    </row>
    <row r="3" spans="1:3" x14ac:dyDescent="0.75">
      <c r="A3" s="1" t="s">
        <v>5</v>
      </c>
      <c r="B3" s="5">
        <f>B5+B12+B14+B20</f>
        <v>535785.04999999993</v>
      </c>
      <c r="C3" s="5">
        <f>C5+C12+C14+C20</f>
        <v>491784.41800000006</v>
      </c>
    </row>
    <row r="4" spans="1:3" x14ac:dyDescent="0.75">
      <c r="A4" s="6"/>
      <c r="B4" s="5"/>
      <c r="C4" s="5"/>
    </row>
    <row r="5" spans="1:3" x14ac:dyDescent="0.75">
      <c r="A5" s="6" t="s">
        <v>3</v>
      </c>
      <c r="B5" s="5">
        <f>SUM(B6:B10)</f>
        <v>404765.99999999994</v>
      </c>
      <c r="C5" s="5">
        <f>SUM(C6:C10)</f>
        <v>373226.54400000005</v>
      </c>
    </row>
    <row r="6" spans="1:3" x14ac:dyDescent="0.75">
      <c r="A6" s="3" t="s">
        <v>6</v>
      </c>
      <c r="B6" s="7">
        <v>157887.9</v>
      </c>
      <c r="C6" s="7">
        <v>153834.848</v>
      </c>
    </row>
    <row r="7" spans="1:3" x14ac:dyDescent="0.75">
      <c r="A7" s="3" t="s">
        <v>7</v>
      </c>
      <c r="B7" s="7">
        <v>166117.20000000001</v>
      </c>
      <c r="C7" s="7">
        <v>137114.67800000001</v>
      </c>
    </row>
    <row r="8" spans="1:3" x14ac:dyDescent="0.75">
      <c r="A8" s="3" t="s">
        <v>8</v>
      </c>
      <c r="B8" s="7">
        <v>52004.5</v>
      </c>
      <c r="C8" s="7">
        <v>60244.652000000002</v>
      </c>
    </row>
    <row r="9" spans="1:3" x14ac:dyDescent="0.75">
      <c r="A9" s="3" t="s">
        <v>9</v>
      </c>
      <c r="B9" s="7">
        <v>28505.8</v>
      </c>
      <c r="C9" s="7">
        <v>21979.965</v>
      </c>
    </row>
    <row r="10" spans="1:3" x14ac:dyDescent="0.75">
      <c r="A10" s="3" t="s">
        <v>10</v>
      </c>
      <c r="B10" s="7">
        <v>250.6</v>
      </c>
      <c r="C10" s="7">
        <v>52.401000000000003</v>
      </c>
    </row>
    <row r="11" spans="1:3" x14ac:dyDescent="0.75">
      <c r="A11" s="3"/>
      <c r="B11" s="8"/>
      <c r="C11" s="8"/>
    </row>
    <row r="12" spans="1:3" x14ac:dyDescent="0.75">
      <c r="A12" s="6" t="s">
        <v>11</v>
      </c>
      <c r="B12" s="5">
        <v>48635.519999999997</v>
      </c>
      <c r="C12" s="5">
        <v>44845.84</v>
      </c>
    </row>
    <row r="13" spans="1:3" x14ac:dyDescent="0.75">
      <c r="A13" s="6"/>
      <c r="B13" s="9"/>
      <c r="C13" s="9"/>
    </row>
    <row r="14" spans="1:3" x14ac:dyDescent="0.75">
      <c r="A14" s="6" t="s">
        <v>4</v>
      </c>
      <c r="B14" s="5">
        <f>SUM(B15:B18)</f>
        <v>24117.088</v>
      </c>
      <c r="C14" s="5">
        <f>SUM(C15:C18)</f>
        <v>26712.034</v>
      </c>
    </row>
    <row r="15" spans="1:3" x14ac:dyDescent="0.8">
      <c r="A15" s="10" t="s">
        <v>12</v>
      </c>
      <c r="B15" s="7">
        <v>11451.878000000001</v>
      </c>
      <c r="C15" s="11">
        <v>14659.105</v>
      </c>
    </row>
    <row r="16" spans="1:3" x14ac:dyDescent="0.8">
      <c r="A16" s="10" t="s">
        <v>13</v>
      </c>
      <c r="B16" s="7">
        <v>9120.2330000000002</v>
      </c>
      <c r="C16" s="11">
        <v>7841.3119999999999</v>
      </c>
    </row>
    <row r="17" spans="1:3" x14ac:dyDescent="0.8">
      <c r="A17" s="10" t="s">
        <v>14</v>
      </c>
      <c r="B17" s="7">
        <v>1431.4770000000001</v>
      </c>
      <c r="C17" s="11">
        <v>2697.0269999999982</v>
      </c>
    </row>
    <row r="18" spans="1:3" x14ac:dyDescent="0.8">
      <c r="A18" s="10" t="s">
        <v>15</v>
      </c>
      <c r="B18" s="7">
        <v>2113.5</v>
      </c>
      <c r="C18" s="11">
        <v>1514.59</v>
      </c>
    </row>
    <row r="19" spans="1:3" x14ac:dyDescent="0.75">
      <c r="A19" s="10"/>
      <c r="B19" s="8"/>
      <c r="C19" s="8"/>
    </row>
    <row r="20" spans="1:3" x14ac:dyDescent="0.8">
      <c r="A20" s="6" t="s">
        <v>16</v>
      </c>
      <c r="B20" s="5">
        <f>SUM(B21:B22)</f>
        <v>58266.441999999995</v>
      </c>
      <c r="C20" s="12">
        <f>SUM(C21:C22)</f>
        <v>47000</v>
      </c>
    </row>
    <row r="21" spans="1:3" x14ac:dyDescent="0.8">
      <c r="A21" s="10" t="s">
        <v>17</v>
      </c>
      <c r="B21" s="7">
        <v>21495.342000000001</v>
      </c>
      <c r="C21" s="11">
        <v>10228.900000000001</v>
      </c>
    </row>
    <row r="22" spans="1:3" ht="224" x14ac:dyDescent="0.75">
      <c r="A22" s="13" t="s">
        <v>18</v>
      </c>
      <c r="B22" s="7">
        <v>36771.1</v>
      </c>
      <c r="C22" s="7">
        <v>36771.1</v>
      </c>
    </row>
    <row r="24" spans="1:3" ht="18.5" x14ac:dyDescent="0.8">
      <c r="A24" s="16" t="s">
        <v>19</v>
      </c>
    </row>
    <row r="25" spans="1:3" x14ac:dyDescent="0.8">
      <c r="A25" s="17"/>
      <c r="C25" s="18" t="s">
        <v>20</v>
      </c>
    </row>
    <row r="26" spans="1:3" x14ac:dyDescent="0.75">
      <c r="A26" s="2"/>
      <c r="B26" s="19"/>
      <c r="C26" s="1"/>
    </row>
    <row r="27" spans="1:3" ht="112" x14ac:dyDescent="0.75">
      <c r="A27" s="4" t="s">
        <v>21</v>
      </c>
      <c r="B27" s="5">
        <f>B29+B37+B48</f>
        <v>28147</v>
      </c>
      <c r="C27" s="5">
        <f>C29+C37+C48</f>
        <v>33556.942999999999</v>
      </c>
    </row>
    <row r="28" spans="1:3" x14ac:dyDescent="0.75">
      <c r="A28" s="4"/>
      <c r="B28" s="20"/>
      <c r="C28" s="20"/>
    </row>
    <row r="29" spans="1:3" ht="96" x14ac:dyDescent="0.75">
      <c r="A29" s="4" t="s">
        <v>22</v>
      </c>
      <c r="B29" s="5">
        <f>SUM(B30:B35)</f>
        <v>5147</v>
      </c>
      <c r="C29" s="5">
        <f>SUM(C30:C35)</f>
        <v>5974.7829999999994</v>
      </c>
    </row>
    <row r="30" spans="1:3" ht="80" x14ac:dyDescent="0.75">
      <c r="A30" s="13" t="s">
        <v>23</v>
      </c>
      <c r="B30" s="7">
        <v>2753</v>
      </c>
      <c r="C30" s="7">
        <v>3375.5639999999999</v>
      </c>
    </row>
    <row r="31" spans="1:3" ht="208" x14ac:dyDescent="0.75">
      <c r="A31" s="13" t="s">
        <v>24</v>
      </c>
      <c r="B31" s="7">
        <f>2000</f>
        <v>2000</v>
      </c>
      <c r="C31" s="7">
        <f>1624.156</f>
        <v>1624.1559999999999</v>
      </c>
    </row>
    <row r="32" spans="1:3" ht="128" x14ac:dyDescent="0.75">
      <c r="A32" s="13" t="s">
        <v>25</v>
      </c>
      <c r="B32" s="7">
        <v>0</v>
      </c>
      <c r="C32" s="7">
        <v>83.965999999999994</v>
      </c>
    </row>
    <row r="33" spans="1:3" ht="192" x14ac:dyDescent="0.75">
      <c r="A33" s="13" t="s">
        <v>26</v>
      </c>
      <c r="B33" s="7">
        <v>0</v>
      </c>
      <c r="C33" s="7">
        <v>725.98099999999999</v>
      </c>
    </row>
    <row r="34" spans="1:3" ht="176" x14ac:dyDescent="0.75">
      <c r="A34" s="13" t="s">
        <v>27</v>
      </c>
      <c r="B34" s="7">
        <v>305</v>
      </c>
      <c r="C34" s="7">
        <v>70.346999999999994</v>
      </c>
    </row>
    <row r="35" spans="1:3" ht="192" x14ac:dyDescent="0.75">
      <c r="A35" s="13" t="s">
        <v>28</v>
      </c>
      <c r="B35" s="7">
        <v>89</v>
      </c>
      <c r="C35" s="7">
        <v>94.769000000000005</v>
      </c>
    </row>
    <row r="36" spans="1:3" x14ac:dyDescent="0.75">
      <c r="A36" s="13"/>
      <c r="B36" s="21"/>
      <c r="C36" s="21"/>
    </row>
    <row r="37" spans="1:3" ht="96" x14ac:dyDescent="0.75">
      <c r="A37" s="4" t="s">
        <v>29</v>
      </c>
      <c r="B37" s="5">
        <f>SUM(B38:B46)</f>
        <v>24540</v>
      </c>
      <c r="C37" s="5">
        <f>SUM(C38:C46)</f>
        <v>28485.16</v>
      </c>
    </row>
    <row r="38" spans="1:3" ht="128" x14ac:dyDescent="0.75">
      <c r="A38" s="13" t="s">
        <v>30</v>
      </c>
      <c r="B38" s="7">
        <v>19850</v>
      </c>
      <c r="C38" s="7">
        <v>19359.587</v>
      </c>
    </row>
    <row r="39" spans="1:3" ht="224" x14ac:dyDescent="0.75">
      <c r="A39" s="13" t="s">
        <v>31</v>
      </c>
      <c r="B39" s="7">
        <v>2138</v>
      </c>
      <c r="C39" s="7">
        <v>1708.635</v>
      </c>
    </row>
    <row r="40" spans="1:3" ht="64" x14ac:dyDescent="0.75">
      <c r="A40" s="13" t="s">
        <v>32</v>
      </c>
      <c r="B40" s="7">
        <v>1600</v>
      </c>
      <c r="C40" s="7">
        <v>3551.5300000000011</v>
      </c>
    </row>
    <row r="41" spans="1:3" ht="192" x14ac:dyDescent="0.75">
      <c r="A41" s="13" t="s">
        <v>33</v>
      </c>
      <c r="B41" s="7">
        <v>150</v>
      </c>
      <c r="C41" s="7">
        <v>1458.163</v>
      </c>
    </row>
    <row r="42" spans="1:3" ht="96" x14ac:dyDescent="0.75">
      <c r="A42" s="13" t="s">
        <v>34</v>
      </c>
      <c r="B42" s="7">
        <v>598</v>
      </c>
      <c r="C42" s="7">
        <v>1910.0719999999999</v>
      </c>
    </row>
    <row r="43" spans="1:3" ht="80" x14ac:dyDescent="0.75">
      <c r="A43" s="13" t="s">
        <v>35</v>
      </c>
      <c r="B43" s="7">
        <v>0</v>
      </c>
      <c r="C43" s="7">
        <v>38.797999999999995</v>
      </c>
    </row>
    <row r="44" spans="1:3" ht="96" x14ac:dyDescent="0.75">
      <c r="A44" s="22" t="s">
        <v>36</v>
      </c>
      <c r="B44" s="23">
        <v>0</v>
      </c>
      <c r="C44" s="23">
        <v>7.0000000000000007E-2</v>
      </c>
    </row>
    <row r="45" spans="1:3" ht="336" x14ac:dyDescent="0.75">
      <c r="A45" s="22" t="s">
        <v>37</v>
      </c>
      <c r="B45" s="23">
        <v>4</v>
      </c>
      <c r="C45" s="23">
        <v>56.820999999999998</v>
      </c>
    </row>
    <row r="46" spans="1:3" ht="160" x14ac:dyDescent="0.75">
      <c r="A46" s="22" t="s">
        <v>38</v>
      </c>
      <c r="B46" s="23">
        <v>200</v>
      </c>
      <c r="C46" s="23">
        <v>401.48399999999998</v>
      </c>
    </row>
    <row r="47" spans="1:3" x14ac:dyDescent="0.75">
      <c r="A47" s="22"/>
      <c r="B47" s="23"/>
      <c r="C47" s="23"/>
    </row>
    <row r="48" spans="1:3" ht="128" x14ac:dyDescent="0.75">
      <c r="A48" s="4" t="s">
        <v>39</v>
      </c>
      <c r="B48" s="5">
        <v>-1540</v>
      </c>
      <c r="C48" s="5">
        <v>-903</v>
      </c>
    </row>
    <row r="49" spans="1:3" ht="14.75" x14ac:dyDescent="0.75">
      <c r="A49" s="24"/>
      <c r="B49" s="25"/>
      <c r="C49" s="25"/>
    </row>
    <row r="50" spans="1:3" ht="18.5" x14ac:dyDescent="0.75">
      <c r="A50" s="16" t="s">
        <v>40</v>
      </c>
      <c r="B50" s="26"/>
      <c r="C50" s="26"/>
    </row>
    <row r="51" spans="1:3" ht="18.5" x14ac:dyDescent="0.8">
      <c r="A51" s="16"/>
      <c r="B51" s="26"/>
      <c r="C51" s="18" t="s">
        <v>20</v>
      </c>
    </row>
    <row r="52" spans="1:3" ht="96" x14ac:dyDescent="0.8">
      <c r="A52" s="27" t="s">
        <v>41</v>
      </c>
      <c r="B52" s="5">
        <f>B54+B56+B60+B66+B68+B70</f>
        <v>21086.999999999996</v>
      </c>
      <c r="C52" s="5">
        <f>C54+C56+C60+C66+C68+C70</f>
        <v>25941.656000000003</v>
      </c>
    </row>
    <row r="53" spans="1:3" x14ac:dyDescent="0.8">
      <c r="A53" s="27"/>
      <c r="B53" s="9"/>
      <c r="C53" s="9"/>
    </row>
    <row r="54" spans="1:3" ht="256" x14ac:dyDescent="0.8">
      <c r="A54" s="27" t="s">
        <v>42</v>
      </c>
      <c r="B54" s="5">
        <v>8442</v>
      </c>
      <c r="C54" s="5">
        <v>2250</v>
      </c>
    </row>
    <row r="55" spans="1:3" x14ac:dyDescent="0.8">
      <c r="A55" s="27"/>
      <c r="B55" s="9"/>
      <c r="C55" s="9"/>
    </row>
    <row r="56" spans="1:3" ht="80" x14ac:dyDescent="0.8">
      <c r="A56" s="27" t="s">
        <v>43</v>
      </c>
      <c r="B56" s="5">
        <f>SUM(B57:B58)</f>
        <v>3205</v>
      </c>
      <c r="C56" s="5">
        <f>SUM(C57:C58)</f>
        <v>3056.596</v>
      </c>
    </row>
    <row r="57" spans="1:3" ht="96" x14ac:dyDescent="0.8">
      <c r="A57" s="28" t="s">
        <v>44</v>
      </c>
      <c r="B57" s="7">
        <v>3105</v>
      </c>
      <c r="C57" s="7">
        <v>2892.306</v>
      </c>
    </row>
    <row r="58" spans="1:3" ht="128" x14ac:dyDescent="0.8">
      <c r="A58" s="28" t="s">
        <v>45</v>
      </c>
      <c r="B58" s="7">
        <v>100</v>
      </c>
      <c r="C58" s="7">
        <v>164.29</v>
      </c>
    </row>
    <row r="59" spans="1:3" x14ac:dyDescent="0.8">
      <c r="A59" s="28"/>
      <c r="B59" s="8"/>
      <c r="C59" s="8"/>
    </row>
    <row r="60" spans="1:3" ht="80" x14ac:dyDescent="0.8">
      <c r="A60" s="27" t="s">
        <v>46</v>
      </c>
      <c r="B60" s="5">
        <f>SUM(B61:B63)</f>
        <v>735</v>
      </c>
      <c r="C60" s="5">
        <f>SUM(C61:C63)</f>
        <v>664.75200000000007</v>
      </c>
    </row>
    <row r="61" spans="1:3" ht="208" x14ac:dyDescent="0.8">
      <c r="A61" s="28" t="s">
        <v>47</v>
      </c>
      <c r="B61" s="7">
        <v>465</v>
      </c>
      <c r="C61" s="7">
        <v>417.80700000000002</v>
      </c>
    </row>
    <row r="62" spans="1:3" ht="176" x14ac:dyDescent="0.8">
      <c r="A62" s="28" t="s">
        <v>48</v>
      </c>
      <c r="B62" s="7">
        <v>250</v>
      </c>
      <c r="C62" s="7">
        <v>246.88900000000001</v>
      </c>
    </row>
    <row r="63" spans="1:3" ht="96" x14ac:dyDescent="0.8">
      <c r="A63" s="28" t="s">
        <v>49</v>
      </c>
      <c r="B63" s="7">
        <v>20</v>
      </c>
      <c r="C63" s="7">
        <v>5.6000000000000001E-2</v>
      </c>
    </row>
    <row r="64" spans="1:3" ht="48" x14ac:dyDescent="0.8">
      <c r="A64" s="28" t="s">
        <v>50</v>
      </c>
      <c r="B64" s="7"/>
      <c r="C64" s="7"/>
    </row>
    <row r="65" spans="1:3" x14ac:dyDescent="0.8">
      <c r="A65" s="28"/>
      <c r="B65" s="8"/>
      <c r="C65" s="8"/>
    </row>
    <row r="66" spans="1:3" ht="64" x14ac:dyDescent="0.8">
      <c r="A66" s="27" t="s">
        <v>51</v>
      </c>
      <c r="B66" s="5">
        <v>2046.605</v>
      </c>
      <c r="C66" s="5">
        <v>1623.9049999999995</v>
      </c>
    </row>
    <row r="67" spans="1:3" x14ac:dyDescent="0.8">
      <c r="A67" s="27"/>
      <c r="B67" s="9"/>
      <c r="C67" s="9"/>
    </row>
    <row r="68" spans="1:3" ht="64" x14ac:dyDescent="0.8">
      <c r="A68" s="27" t="s">
        <v>52</v>
      </c>
      <c r="B68" s="5">
        <v>4949.08</v>
      </c>
      <c r="C68" s="5">
        <v>6273.7890000000016</v>
      </c>
    </row>
    <row r="69" spans="1:3" x14ac:dyDescent="0.8">
      <c r="A69" s="27"/>
      <c r="B69" s="9"/>
      <c r="C69" s="9"/>
    </row>
    <row r="70" spans="1:3" ht="48" x14ac:dyDescent="0.8">
      <c r="A70" s="27" t="s">
        <v>53</v>
      </c>
      <c r="B70" s="5">
        <v>1709.3150000000001</v>
      </c>
      <c r="C70" s="5">
        <v>12072.614</v>
      </c>
    </row>
    <row r="71" spans="1:3" ht="14.75" x14ac:dyDescent="0.75">
      <c r="A71" s="29"/>
      <c r="B71" s="30"/>
      <c r="C71" s="30"/>
    </row>
    <row r="72" spans="1:3" x14ac:dyDescent="0.8">
      <c r="A72" s="31"/>
      <c r="B72" s="32"/>
      <c r="C72" s="32"/>
    </row>
    <row r="73" spans="1:3" ht="128" x14ac:dyDescent="0.8">
      <c r="A73" s="27" t="s">
        <v>54</v>
      </c>
      <c r="B73" s="5">
        <f>B27+B52</f>
        <v>49234</v>
      </c>
      <c r="C73" s="5">
        <f>C27+C52</f>
        <v>59498.599000000002</v>
      </c>
    </row>
  </sheetData>
  <mergeCells count="11">
    <mergeCell ref="B69:C69"/>
    <mergeCell ref="B36:C36"/>
    <mergeCell ref="B53:C53"/>
    <mergeCell ref="B55:C55"/>
    <mergeCell ref="B59:C59"/>
    <mergeCell ref="B65:C65"/>
    <mergeCell ref="B67:C67"/>
    <mergeCell ref="B13:C13"/>
    <mergeCell ref="B11:C11"/>
    <mergeCell ref="B19:C19"/>
    <mergeCell ref="B28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 by OSR &amp; Fed.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2022-07-25T08:54:07Z</dcterms:created>
  <dcterms:modified xsi:type="dcterms:W3CDTF">2022-07-25T09:24:44Z</dcterms:modified>
</cp:coreProperties>
</file>