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Mega Data Sets\Bos Indicators\Education\"/>
    </mc:Choice>
  </mc:AlternateContent>
  <xr:revisionPtr revIDLastSave="0" documentId="13_ncr:1_{3AA3E64C-4BA6-4E46-B7AC-03BABAE8384E}" xr6:coauthVersionLast="47" xr6:coauthVersionMax="47" xr10:uidLastSave="{00000000-0000-0000-0000-000000000000}"/>
  <bookViews>
    <workbookView xWindow="-90" yWindow="-90" windowWidth="19380" windowHeight="10260" xr2:uid="{E7747350-A9AD-4F9C-8B45-6185235D99C6}"/>
  </bookViews>
  <sheets>
    <sheet name="Table 34" sheetId="1" r:id="rId1"/>
  </sheets>
  <definedNames>
    <definedName name="_xlnm.Print_Area" localSheetId="0">'Table 34'!$A$1:$R$39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1" l="1"/>
  <c r="L38" i="1"/>
  <c r="J38" i="1"/>
  <c r="G38" i="1"/>
  <c r="N38" i="1" s="1"/>
  <c r="D38" i="1"/>
  <c r="Q38" i="1" s="1"/>
  <c r="P37" i="1"/>
  <c r="O37" i="1"/>
  <c r="R37" i="1" s="1"/>
  <c r="N37" i="1"/>
  <c r="M37" i="1"/>
  <c r="L37" i="1"/>
  <c r="J37" i="1"/>
  <c r="G37" i="1"/>
  <c r="D37" i="1"/>
  <c r="Q37" i="1" s="1"/>
  <c r="P36" i="1"/>
  <c r="R36" i="1" s="1"/>
  <c r="O36" i="1"/>
  <c r="N36" i="1"/>
  <c r="M36" i="1"/>
  <c r="L36" i="1"/>
  <c r="J36" i="1"/>
  <c r="G36" i="1"/>
  <c r="D36" i="1"/>
  <c r="Q36" i="1" s="1"/>
  <c r="P35" i="1"/>
  <c r="R35" i="1" s="1"/>
  <c r="O35" i="1"/>
  <c r="M35" i="1"/>
  <c r="L35" i="1"/>
  <c r="J35" i="1"/>
  <c r="G35" i="1"/>
  <c r="D35" i="1"/>
  <c r="N35" i="1" s="1"/>
  <c r="R34" i="1"/>
  <c r="M34" i="1"/>
  <c r="L34" i="1"/>
  <c r="J34" i="1"/>
  <c r="G34" i="1"/>
  <c r="D34" i="1"/>
  <c r="N34" i="1" s="1"/>
  <c r="R33" i="1"/>
  <c r="P33" i="1"/>
  <c r="O33" i="1"/>
  <c r="M33" i="1"/>
  <c r="L33" i="1"/>
  <c r="J33" i="1"/>
  <c r="G33" i="1"/>
  <c r="D33" i="1"/>
  <c r="N33" i="1" s="1"/>
  <c r="R32" i="1"/>
  <c r="P32" i="1"/>
  <c r="O32" i="1"/>
  <c r="M32" i="1"/>
  <c r="L32" i="1"/>
  <c r="J32" i="1"/>
  <c r="G32" i="1"/>
  <c r="D32" i="1"/>
  <c r="N32" i="1" s="1"/>
  <c r="J31" i="1"/>
  <c r="G31" i="1"/>
  <c r="D31" i="1"/>
  <c r="N31" i="1" s="1"/>
  <c r="R30" i="1"/>
  <c r="P30" i="1"/>
  <c r="O30" i="1"/>
  <c r="M30" i="1"/>
  <c r="L30" i="1"/>
  <c r="J30" i="1"/>
  <c r="G30" i="1"/>
  <c r="D30" i="1"/>
  <c r="N30" i="1" s="1"/>
  <c r="R29" i="1"/>
  <c r="M29" i="1"/>
  <c r="L29" i="1"/>
  <c r="J29" i="1"/>
  <c r="G29" i="1"/>
  <c r="D29" i="1"/>
  <c r="N29" i="1" s="1"/>
  <c r="R28" i="1"/>
  <c r="M28" i="1"/>
  <c r="L28" i="1"/>
  <c r="J28" i="1"/>
  <c r="G28" i="1"/>
  <c r="D28" i="1"/>
  <c r="N28" i="1" s="1"/>
  <c r="R27" i="1"/>
  <c r="P27" i="1"/>
  <c r="O27" i="1"/>
  <c r="M27" i="1"/>
  <c r="L27" i="1"/>
  <c r="J27" i="1"/>
  <c r="G27" i="1"/>
  <c r="D27" i="1"/>
  <c r="N27" i="1" s="1"/>
  <c r="R26" i="1"/>
  <c r="P26" i="1"/>
  <c r="O26" i="1"/>
  <c r="M26" i="1"/>
  <c r="L26" i="1"/>
  <c r="J26" i="1"/>
  <c r="G26" i="1"/>
  <c r="D26" i="1"/>
  <c r="N26" i="1" s="1"/>
  <c r="P25" i="1"/>
  <c r="R25" i="1" s="1"/>
  <c r="O25" i="1"/>
  <c r="N25" i="1"/>
  <c r="M25" i="1"/>
  <c r="L25" i="1"/>
  <c r="J25" i="1"/>
  <c r="G25" i="1"/>
  <c r="D25" i="1"/>
  <c r="Q25" i="1" s="1"/>
  <c r="Q24" i="1"/>
  <c r="P24" i="1"/>
  <c r="R24" i="1" s="1"/>
  <c r="O24" i="1"/>
  <c r="M24" i="1"/>
  <c r="L24" i="1"/>
  <c r="J24" i="1"/>
  <c r="G24" i="1"/>
  <c r="D24" i="1"/>
  <c r="N24" i="1" s="1"/>
  <c r="R23" i="1"/>
  <c r="N23" i="1"/>
  <c r="M23" i="1"/>
  <c r="L23" i="1"/>
  <c r="J23" i="1"/>
  <c r="G23" i="1"/>
  <c r="D23" i="1"/>
  <c r="P22" i="1"/>
  <c r="R22" i="1" s="1"/>
  <c r="O22" i="1"/>
  <c r="M22" i="1"/>
  <c r="L22" i="1"/>
  <c r="J22" i="1"/>
  <c r="G22" i="1"/>
  <c r="D22" i="1"/>
  <c r="N22" i="1" s="1"/>
  <c r="R21" i="1"/>
  <c r="P21" i="1"/>
  <c r="O21" i="1"/>
  <c r="M21" i="1"/>
  <c r="L21" i="1"/>
  <c r="J21" i="1"/>
  <c r="G21" i="1"/>
  <c r="D21" i="1"/>
  <c r="N21" i="1" s="1"/>
  <c r="R20" i="1"/>
  <c r="M20" i="1"/>
  <c r="L20" i="1"/>
  <c r="J20" i="1"/>
  <c r="G20" i="1"/>
  <c r="D20" i="1"/>
  <c r="N20" i="1" s="1"/>
  <c r="R19" i="1"/>
  <c r="P19" i="1"/>
  <c r="O19" i="1"/>
  <c r="M19" i="1"/>
  <c r="L19" i="1"/>
  <c r="J19" i="1"/>
  <c r="G19" i="1"/>
  <c r="D19" i="1"/>
  <c r="N19" i="1" s="1"/>
  <c r="P18" i="1"/>
  <c r="R18" i="1" s="1"/>
  <c r="O18" i="1"/>
  <c r="N18" i="1"/>
  <c r="M18" i="1"/>
  <c r="L18" i="1"/>
  <c r="J18" i="1"/>
  <c r="G18" i="1"/>
  <c r="D18" i="1"/>
  <c r="Q18" i="1" s="1"/>
  <c r="P17" i="1"/>
  <c r="R17" i="1" s="1"/>
  <c r="O17" i="1"/>
  <c r="M17" i="1"/>
  <c r="L17" i="1"/>
  <c r="J17" i="1"/>
  <c r="G17" i="1"/>
  <c r="D17" i="1"/>
  <c r="N17" i="1" s="1"/>
  <c r="R16" i="1"/>
  <c r="P16" i="1"/>
  <c r="O16" i="1"/>
  <c r="M16" i="1"/>
  <c r="L16" i="1"/>
  <c r="J16" i="1"/>
  <c r="G16" i="1"/>
  <c r="D16" i="1"/>
  <c r="N16" i="1" s="1"/>
  <c r="R15" i="1"/>
  <c r="P15" i="1"/>
  <c r="O15" i="1"/>
  <c r="M15" i="1"/>
  <c r="L15" i="1"/>
  <c r="J15" i="1"/>
  <c r="G15" i="1"/>
  <c r="D15" i="1"/>
  <c r="N15" i="1" s="1"/>
  <c r="P14" i="1"/>
  <c r="R14" i="1" s="1"/>
  <c r="O14" i="1"/>
  <c r="N14" i="1"/>
  <c r="M14" i="1"/>
  <c r="L14" i="1"/>
  <c r="J14" i="1"/>
  <c r="G14" i="1"/>
  <c r="D14" i="1"/>
  <c r="Q14" i="1" s="1"/>
  <c r="P13" i="1"/>
  <c r="O13" i="1"/>
  <c r="N13" i="1"/>
  <c r="M13" i="1"/>
  <c r="L13" i="1"/>
  <c r="J13" i="1"/>
  <c r="G13" i="1"/>
  <c r="D13" i="1"/>
  <c r="Q13" i="1" s="1"/>
  <c r="P12" i="1"/>
  <c r="R12" i="1" s="1"/>
  <c r="O12" i="1"/>
  <c r="M12" i="1"/>
  <c r="L12" i="1"/>
  <c r="J12" i="1"/>
  <c r="G12" i="1"/>
  <c r="D12" i="1"/>
  <c r="N12" i="1" s="1"/>
  <c r="R11" i="1"/>
  <c r="P11" i="1"/>
  <c r="O11" i="1"/>
  <c r="M11" i="1"/>
  <c r="L11" i="1"/>
  <c r="J11" i="1"/>
  <c r="J6" i="1" s="1"/>
  <c r="G11" i="1"/>
  <c r="D11" i="1"/>
  <c r="N11" i="1" s="1"/>
  <c r="R10" i="1"/>
  <c r="P10" i="1"/>
  <c r="O10" i="1"/>
  <c r="N10" i="1"/>
  <c r="M10" i="1"/>
  <c r="L10" i="1"/>
  <c r="J10" i="1"/>
  <c r="G10" i="1"/>
  <c r="D10" i="1"/>
  <c r="Q10" i="1" s="1"/>
  <c r="P9" i="1"/>
  <c r="R9" i="1" s="1"/>
  <c r="O9" i="1"/>
  <c r="N9" i="1"/>
  <c r="M9" i="1"/>
  <c r="L9" i="1"/>
  <c r="J9" i="1"/>
  <c r="G9" i="1"/>
  <c r="D9" i="1"/>
  <c r="Q9" i="1" s="1"/>
  <c r="R8" i="1"/>
  <c r="N8" i="1"/>
  <c r="M8" i="1"/>
  <c r="L8" i="1"/>
  <c r="J8" i="1"/>
  <c r="G8" i="1"/>
  <c r="D8" i="1"/>
  <c r="P7" i="1"/>
  <c r="R7" i="1" s="1"/>
  <c r="O7" i="1"/>
  <c r="M7" i="1"/>
  <c r="L7" i="1"/>
  <c r="J7" i="1"/>
  <c r="G7" i="1"/>
  <c r="G6" i="1" s="1"/>
  <c r="D7" i="1"/>
  <c r="D6" i="1" s="1"/>
  <c r="I6" i="1"/>
  <c r="H6" i="1"/>
  <c r="F6" i="1"/>
  <c r="E6" i="1"/>
  <c r="C6" i="1"/>
  <c r="M6" i="1" s="1"/>
  <c r="B6" i="1"/>
  <c r="L6" i="1" s="1"/>
  <c r="N6" i="1" l="1"/>
  <c r="Q6" i="1"/>
  <c r="Q30" i="1"/>
  <c r="Q33" i="1"/>
  <c r="Q12" i="1"/>
  <c r="Q22" i="1"/>
  <c r="Q35" i="1"/>
  <c r="Q7" i="1"/>
  <c r="Q17" i="1"/>
  <c r="O6" i="1"/>
  <c r="Q15" i="1"/>
  <c r="Q19" i="1"/>
  <c r="Q26" i="1"/>
  <c r="Q32" i="1"/>
  <c r="P6" i="1"/>
  <c r="R6" i="1" s="1"/>
  <c r="N7" i="1"/>
  <c r="Q11" i="1"/>
  <c r="Q21" i="1"/>
  <c r="Q16" i="1"/>
  <c r="Q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Khaleeq</author>
  </authors>
  <commentList>
    <comment ref="A1" authorId="0" shapeId="0" xr:uid="{F0242BF3-3984-4780-AA18-B6A4E066ED6B}">
      <text>
        <r>
          <rPr>
            <b/>
            <sz val="9"/>
            <color indexed="81"/>
            <rFont val="Tahoma"/>
            <family val="2"/>
          </rPr>
          <t>Khaleeq:</t>
        </r>
        <r>
          <rPr>
            <sz val="9"/>
            <color indexed="81"/>
            <rFont val="Tahoma"/>
            <family val="2"/>
          </rPr>
          <t xml:space="preserve">
Confirm Deeni Madaris whether it is registered or not?</t>
        </r>
      </text>
    </comment>
  </commentList>
</comments>
</file>

<file path=xl/sharedStrings.xml><?xml version="1.0" encoding="utf-8"?>
<sst xmlns="http://schemas.openxmlformats.org/spreadsheetml/2006/main" count="102" uniqueCount="49">
  <si>
    <t>DISTRICT WISE ENROLMENT OF DEENI MADARIS, % SHARE WITH TOTAL PRIMARY SCHOOLS, GER &amp; GPI, 2018-19</t>
  </si>
  <si>
    <t>Table No. 34</t>
  </si>
  <si>
    <t>District</t>
  </si>
  <si>
    <t>Deeni Madaris Schools</t>
  </si>
  <si>
    <t>Total Primary Schools
(Govt: Pvt &amp; Deeni Madaris)</t>
  </si>
  <si>
    <t>Population (5-9)</t>
  </si>
  <si>
    <t>% Share of Enrolment of Deeni Madaris to Enrolment in Total Primary Schools</t>
  </si>
  <si>
    <t>GER of Deeni Madaris (%)</t>
  </si>
  <si>
    <t>GPI</t>
  </si>
  <si>
    <t>Enrolment (5-9)</t>
  </si>
  <si>
    <t>Boys</t>
  </si>
  <si>
    <t>Girls</t>
  </si>
  <si>
    <t>Total</t>
  </si>
  <si>
    <t>Khyber Pakhtunkhwa</t>
  </si>
  <si>
    <t>Abbottabad</t>
  </si>
  <si>
    <t>Bajaur</t>
  </si>
  <si>
    <t>Bannu</t>
  </si>
  <si>
    <t>Battagram</t>
  </si>
  <si>
    <t>Buner</t>
  </si>
  <si>
    <t>Charsadda</t>
  </si>
  <si>
    <t>Chitral</t>
  </si>
  <si>
    <t>D.I.Khan</t>
  </si>
  <si>
    <t>Dir Lower</t>
  </si>
  <si>
    <t>Dir Upper</t>
  </si>
  <si>
    <t>Hangu</t>
  </si>
  <si>
    <t>Haripur</t>
  </si>
  <si>
    <t>Karak</t>
  </si>
  <si>
    <t>Khyber</t>
  </si>
  <si>
    <t>Kohat</t>
  </si>
  <si>
    <t>Kohistan</t>
  </si>
  <si>
    <t>Kurram</t>
  </si>
  <si>
    <t>Lakki</t>
  </si>
  <si>
    <t>Malakand</t>
  </si>
  <si>
    <t>Mansehra</t>
  </si>
  <si>
    <t>Mardan</t>
  </si>
  <si>
    <t>Mohmand</t>
  </si>
  <si>
    <t>N. Waziristan</t>
  </si>
  <si>
    <t>Nowshera</t>
  </si>
  <si>
    <t>Orakzai</t>
  </si>
  <si>
    <t>-</t>
  </si>
  <si>
    <t>Peshawar</t>
  </si>
  <si>
    <t>Shangla</t>
  </si>
  <si>
    <t>S. Waziristan</t>
  </si>
  <si>
    <t>Swabi</t>
  </si>
  <si>
    <t>Swat</t>
  </si>
  <si>
    <t>Tank</t>
  </si>
  <si>
    <t>Tor Ghar</t>
  </si>
  <si>
    <t>(Continued)</t>
  </si>
  <si>
    <r>
      <t xml:space="preserve">Source:  </t>
    </r>
    <r>
      <rPr>
        <sz val="9"/>
        <rFont val="Arial"/>
        <family val="2"/>
      </rPr>
      <t>Annual School Census Rrport, EMA Khyber Pakhtunkhwa Peshawar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</si>
</sst>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F233D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3" borderId="0" xfId="0" applyFont="1" applyFill="1"/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3" borderId="0" xfId="0" applyFont="1" applyFill="1"/>
    <xf numFmtId="0" fontId="0" fillId="3" borderId="0" xfId="0" applyFill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3" fontId="6" fillId="2" borderId="10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 applyAlignment="1">
      <alignment horizontal="left" vertical="center" wrapText="1"/>
    </xf>
    <xf numFmtId="164" fontId="10" fillId="2" borderId="10" xfId="0" applyNumberFormat="1" applyFont="1" applyFill="1" applyBorder="1" applyAlignment="1">
      <alignment vertical="center"/>
    </xf>
    <xf numFmtId="164" fontId="11" fillId="2" borderId="14" xfId="0" applyNumberFormat="1" applyFont="1" applyFill="1" applyBorder="1" applyAlignment="1">
      <alignment vertical="center"/>
    </xf>
    <xf numFmtId="49" fontId="12" fillId="2" borderId="10" xfId="0" applyNumberFormat="1" applyFont="1" applyFill="1" applyBorder="1" applyAlignment="1">
      <alignment horizontal="left" vertical="center"/>
    </xf>
    <xf numFmtId="3" fontId="12" fillId="2" borderId="14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164" fontId="13" fillId="2" borderId="10" xfId="0" applyNumberFormat="1" applyFont="1" applyFill="1" applyBorder="1" applyAlignment="1">
      <alignment horizontal="right" vertical="center"/>
    </xf>
    <xf numFmtId="164" fontId="14" fillId="2" borderId="14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2" fillId="2" borderId="10" xfId="0" applyFont="1" applyFill="1" applyBorder="1" applyAlignment="1">
      <alignment horizontal="left"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164" fontId="12" fillId="2" borderId="14" xfId="0" applyNumberFormat="1" applyFont="1" applyFill="1" applyBorder="1" applyAlignment="1">
      <alignment horizontal="right" vertical="center" wrapText="1"/>
    </xf>
    <xf numFmtId="164" fontId="13" fillId="2" borderId="2" xfId="0" applyNumberFormat="1" applyFont="1" applyFill="1" applyBorder="1" applyAlignment="1">
      <alignment horizontal="right" vertical="center"/>
    </xf>
    <xf numFmtId="164" fontId="14" fillId="2" borderId="15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164" fontId="12" fillId="2" borderId="10" xfId="0" applyNumberFormat="1" applyFont="1" applyFill="1" applyBorder="1" applyAlignment="1">
      <alignment horizontal="right" vertical="center" wrapText="1"/>
    </xf>
    <xf numFmtId="164" fontId="12" fillId="2" borderId="16" xfId="0" applyNumberFormat="1" applyFont="1" applyFill="1" applyBorder="1" applyAlignment="1">
      <alignment horizontal="right" vertical="center" wrapText="1"/>
    </xf>
    <xf numFmtId="49" fontId="12" fillId="2" borderId="14" xfId="0" applyNumberFormat="1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 wrapText="1"/>
    </xf>
    <xf numFmtId="164" fontId="14" fillId="2" borderId="17" xfId="0" applyNumberFormat="1" applyFont="1" applyFill="1" applyBorder="1" applyAlignment="1">
      <alignment horizontal="right" vertical="center"/>
    </xf>
    <xf numFmtId="49" fontId="12" fillId="2" borderId="15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3" fontId="12" fillId="2" borderId="17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right"/>
    </xf>
    <xf numFmtId="1" fontId="8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2" fontId="13" fillId="2" borderId="0" xfId="0" applyNumberFormat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0" fillId="3" borderId="0" xfId="0" applyFill="1"/>
    <xf numFmtId="1" fontId="8" fillId="2" borderId="0" xfId="0" applyNumberFormat="1" applyFont="1" applyFill="1" applyAlignment="1">
      <alignment vertical="center"/>
    </xf>
    <xf numFmtId="2" fontId="13" fillId="2" borderId="0" xfId="0" applyNumberFormat="1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D73F-624C-4F7C-B876-70498C487950}">
  <sheetPr>
    <tabColor rgb="FF0070C0"/>
  </sheetPr>
  <dimension ref="A1:R41"/>
  <sheetViews>
    <sheetView tabSelected="1" view="pageBreakPreview" zoomScaleSheetLayoutView="100" workbookViewId="0">
      <selection sqref="A1:J1"/>
    </sheetView>
  </sheetViews>
  <sheetFormatPr defaultColWidth="9.1328125" defaultRowHeight="13" x14ac:dyDescent="0.6"/>
  <cols>
    <col min="1" max="1" width="12.40625" style="43" customWidth="1"/>
    <col min="2" max="4" width="7.26953125" style="43" customWidth="1"/>
    <col min="5" max="7" width="7.86328125" style="43" bestFit="1" customWidth="1"/>
    <col min="8" max="10" width="7.86328125" style="43" customWidth="1"/>
    <col min="11" max="11" width="15.40625" style="43" bestFit="1" customWidth="1"/>
    <col min="12" max="17" width="9.26953125" style="43" customWidth="1"/>
    <col min="18" max="18" width="9.26953125" style="48" customWidth="1"/>
    <col min="19" max="16384" width="9.1328125" style="43"/>
  </cols>
  <sheetData>
    <row r="1" spans="1:18" s="1" customFormat="1" ht="60" customHeight="1" x14ac:dyDescent="0.8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 t="s">
        <v>0</v>
      </c>
      <c r="L1" s="50"/>
      <c r="M1" s="50"/>
      <c r="N1" s="50"/>
      <c r="O1" s="50"/>
      <c r="P1" s="50"/>
      <c r="Q1" s="50"/>
      <c r="R1" s="50"/>
    </row>
    <row r="2" spans="1:18" s="5" customFormat="1" ht="12.95" customHeight="1" x14ac:dyDescent="0.55000000000000004">
      <c r="A2" s="2" t="s">
        <v>1</v>
      </c>
      <c r="B2" s="3"/>
      <c r="C2" s="3"/>
      <c r="D2" s="3"/>
      <c r="E2" s="3"/>
      <c r="F2" s="3"/>
      <c r="G2" s="3"/>
      <c r="H2" s="4"/>
      <c r="I2" s="4"/>
      <c r="J2" s="4"/>
      <c r="K2" s="2" t="s">
        <v>1</v>
      </c>
      <c r="L2" s="3"/>
      <c r="M2" s="3"/>
      <c r="N2" s="3"/>
      <c r="O2" s="3"/>
      <c r="P2" s="3"/>
      <c r="Q2" s="3"/>
      <c r="R2" s="3"/>
    </row>
    <row r="3" spans="1:18" s="6" customFormat="1" ht="26.15" customHeight="1" x14ac:dyDescent="0.6">
      <c r="A3" s="51" t="s">
        <v>2</v>
      </c>
      <c r="B3" s="54" t="s">
        <v>3</v>
      </c>
      <c r="C3" s="55"/>
      <c r="D3" s="56"/>
      <c r="E3" s="54" t="s">
        <v>4</v>
      </c>
      <c r="F3" s="55"/>
      <c r="G3" s="56"/>
      <c r="H3" s="57" t="s">
        <v>5</v>
      </c>
      <c r="I3" s="58"/>
      <c r="J3" s="59"/>
      <c r="K3" s="63" t="s">
        <v>2</v>
      </c>
      <c r="L3" s="66" t="s">
        <v>6</v>
      </c>
      <c r="M3" s="67"/>
      <c r="N3" s="68"/>
      <c r="O3" s="66" t="s">
        <v>7</v>
      </c>
      <c r="P3" s="67"/>
      <c r="Q3" s="68"/>
      <c r="R3" s="72" t="s">
        <v>8</v>
      </c>
    </row>
    <row r="4" spans="1:18" s="6" customFormat="1" ht="20.149999999999999" customHeight="1" x14ac:dyDescent="0.6">
      <c r="A4" s="52"/>
      <c r="B4" s="49" t="s">
        <v>9</v>
      </c>
      <c r="C4" s="49"/>
      <c r="D4" s="49"/>
      <c r="E4" s="49" t="s">
        <v>9</v>
      </c>
      <c r="F4" s="49"/>
      <c r="G4" s="49"/>
      <c r="H4" s="60"/>
      <c r="I4" s="61"/>
      <c r="J4" s="62"/>
      <c r="K4" s="64"/>
      <c r="L4" s="69"/>
      <c r="M4" s="70"/>
      <c r="N4" s="71"/>
      <c r="O4" s="69"/>
      <c r="P4" s="70"/>
      <c r="Q4" s="71"/>
      <c r="R4" s="73"/>
    </row>
    <row r="5" spans="1:18" s="6" customFormat="1" ht="20.149999999999999" customHeight="1" x14ac:dyDescent="0.6">
      <c r="A5" s="53"/>
      <c r="B5" s="7" t="s">
        <v>10</v>
      </c>
      <c r="C5" s="7" t="s">
        <v>11</v>
      </c>
      <c r="D5" s="7" t="s">
        <v>12</v>
      </c>
      <c r="E5" s="7" t="s">
        <v>10</v>
      </c>
      <c r="F5" s="7" t="s">
        <v>11</v>
      </c>
      <c r="G5" s="7" t="s">
        <v>12</v>
      </c>
      <c r="H5" s="7" t="s">
        <v>10</v>
      </c>
      <c r="I5" s="7" t="s">
        <v>11</v>
      </c>
      <c r="J5" s="7" t="s">
        <v>12</v>
      </c>
      <c r="K5" s="65"/>
      <c r="L5" s="8" t="s">
        <v>10</v>
      </c>
      <c r="M5" s="8" t="s">
        <v>11</v>
      </c>
      <c r="N5" s="8" t="s">
        <v>12</v>
      </c>
      <c r="O5" s="8" t="s">
        <v>10</v>
      </c>
      <c r="P5" s="8" t="s">
        <v>11</v>
      </c>
      <c r="Q5" s="8" t="s">
        <v>12</v>
      </c>
      <c r="R5" s="74"/>
    </row>
    <row r="6" spans="1:18" s="6" customFormat="1" ht="26.15" customHeight="1" x14ac:dyDescent="0.6">
      <c r="A6" s="9" t="s">
        <v>13</v>
      </c>
      <c r="B6" s="10">
        <f t="shared" ref="B6:J6" si="0">SUM(B7:B38)</f>
        <v>86221</v>
      </c>
      <c r="C6" s="10">
        <f t="shared" si="0"/>
        <v>24432</v>
      </c>
      <c r="D6" s="10">
        <f t="shared" si="0"/>
        <v>110653</v>
      </c>
      <c r="E6" s="10">
        <f t="shared" si="0"/>
        <v>3171878</v>
      </c>
      <c r="F6" s="10">
        <f t="shared" si="0"/>
        <v>2185312</v>
      </c>
      <c r="G6" s="10">
        <f t="shared" si="0"/>
        <v>5357190</v>
      </c>
      <c r="H6" s="10">
        <f t="shared" si="0"/>
        <v>3347179</v>
      </c>
      <c r="I6" s="10">
        <f t="shared" si="0"/>
        <v>3067243</v>
      </c>
      <c r="J6" s="10">
        <f t="shared" si="0"/>
        <v>6414422</v>
      </c>
      <c r="K6" s="11" t="s">
        <v>13</v>
      </c>
      <c r="L6" s="12">
        <f t="shared" ref="L6:N21" si="1">B6/E6*100</f>
        <v>2.7182949659476185</v>
      </c>
      <c r="M6" s="12">
        <f t="shared" si="1"/>
        <v>1.1180096938103119</v>
      </c>
      <c r="N6" s="12">
        <f t="shared" si="1"/>
        <v>2.0655044902271524</v>
      </c>
      <c r="O6" s="13">
        <f>B6/H6*100</f>
        <v>2.5759303580716777</v>
      </c>
      <c r="P6" s="13">
        <f>C6/I6*100</f>
        <v>0.79654595348330726</v>
      </c>
      <c r="Q6" s="13">
        <f>D6/J6*100</f>
        <v>1.7250657970429759</v>
      </c>
      <c r="R6" s="12">
        <f>P6/O6</f>
        <v>0.30922650955501596</v>
      </c>
    </row>
    <row r="7" spans="1:18" s="19" customFormat="1" ht="16.5" customHeight="1" x14ac:dyDescent="0.6">
      <c r="A7" s="14" t="s">
        <v>14</v>
      </c>
      <c r="B7" s="15">
        <v>1978</v>
      </c>
      <c r="C7" s="15">
        <v>991</v>
      </c>
      <c r="D7" s="16">
        <f t="shared" ref="D7:D37" si="2">SUM(B7,C7)</f>
        <v>2969</v>
      </c>
      <c r="E7" s="15">
        <v>113847</v>
      </c>
      <c r="F7" s="15">
        <v>100191</v>
      </c>
      <c r="G7" s="16">
        <f>E7+F7</f>
        <v>214038</v>
      </c>
      <c r="H7" s="16">
        <v>99717</v>
      </c>
      <c r="I7" s="16">
        <v>92472</v>
      </c>
      <c r="J7" s="16">
        <f>H7+I7</f>
        <v>192189</v>
      </c>
      <c r="K7" s="14" t="s">
        <v>14</v>
      </c>
      <c r="L7" s="17">
        <f t="shared" si="1"/>
        <v>1.7374195191792494</v>
      </c>
      <c r="M7" s="17">
        <f t="shared" si="1"/>
        <v>0.98911079837510352</v>
      </c>
      <c r="N7" s="17">
        <f t="shared" si="1"/>
        <v>1.3871368635475942</v>
      </c>
      <c r="O7" s="18">
        <f>B7/H7*100</f>
        <v>1.9836136265631736</v>
      </c>
      <c r="P7" s="18">
        <f>C7/I7*100</f>
        <v>1.0716757504974479</v>
      </c>
      <c r="Q7" s="18">
        <f>D7/G7*100</f>
        <v>1.3871368635475942</v>
      </c>
      <c r="R7" s="17">
        <f t="shared" ref="R7:R12" si="3">P7/O7</f>
        <v>0.54026436204425687</v>
      </c>
    </row>
    <row r="8" spans="1:18" s="19" customFormat="1" ht="16.5" customHeight="1" x14ac:dyDescent="0.6">
      <c r="A8" s="20" t="s">
        <v>15</v>
      </c>
      <c r="B8" s="21">
        <v>582</v>
      </c>
      <c r="C8" s="21">
        <v>201</v>
      </c>
      <c r="D8" s="16">
        <f t="shared" si="2"/>
        <v>783</v>
      </c>
      <c r="E8" s="21">
        <v>91987</v>
      </c>
      <c r="F8" s="21">
        <v>32136</v>
      </c>
      <c r="G8" s="16">
        <f t="shared" ref="G8:G38" si="4">E8+F8</f>
        <v>124123</v>
      </c>
      <c r="H8" s="22">
        <v>95422</v>
      </c>
      <c r="I8" s="22">
        <v>90717</v>
      </c>
      <c r="J8" s="16">
        <f t="shared" ref="J8:J38" si="5">H8+I8</f>
        <v>186139</v>
      </c>
      <c r="K8" s="20" t="s">
        <v>15</v>
      </c>
      <c r="L8" s="17">
        <f t="shared" si="1"/>
        <v>0.63269809864437365</v>
      </c>
      <c r="M8" s="17">
        <f t="shared" si="1"/>
        <v>0.6254667662434652</v>
      </c>
      <c r="N8" s="17">
        <f t="shared" si="1"/>
        <v>0.63082587433432968</v>
      </c>
      <c r="O8" s="23">
        <v>1</v>
      </c>
      <c r="P8" s="23">
        <v>0</v>
      </c>
      <c r="Q8" s="23">
        <v>0</v>
      </c>
      <c r="R8" s="17">
        <f t="shared" si="3"/>
        <v>0</v>
      </c>
    </row>
    <row r="9" spans="1:18" s="19" customFormat="1" ht="16.5" customHeight="1" x14ac:dyDescent="0.6">
      <c r="A9" s="14" t="s">
        <v>16</v>
      </c>
      <c r="B9" s="15">
        <v>5641</v>
      </c>
      <c r="C9" s="15">
        <v>382</v>
      </c>
      <c r="D9" s="16">
        <f t="shared" si="2"/>
        <v>6023</v>
      </c>
      <c r="E9" s="15">
        <v>107578</v>
      </c>
      <c r="F9" s="15">
        <v>62884</v>
      </c>
      <c r="G9" s="16">
        <f t="shared" si="4"/>
        <v>170462</v>
      </c>
      <c r="H9" s="16">
        <v>112869</v>
      </c>
      <c r="I9" s="16">
        <v>101268</v>
      </c>
      <c r="J9" s="16">
        <f t="shared" si="5"/>
        <v>214137</v>
      </c>
      <c r="K9" s="14" t="s">
        <v>16</v>
      </c>
      <c r="L9" s="17">
        <f t="shared" si="1"/>
        <v>5.2436371748870583</v>
      </c>
      <c r="M9" s="17">
        <f t="shared" si="1"/>
        <v>0.60746771833852808</v>
      </c>
      <c r="N9" s="17">
        <f t="shared" si="1"/>
        <v>3.5333388086494355</v>
      </c>
      <c r="O9" s="18">
        <f t="shared" ref="O9:P19" si="6">B9/H9*100</f>
        <v>4.997829341980526</v>
      </c>
      <c r="P9" s="18">
        <f t="shared" si="6"/>
        <v>0.37721688983686852</v>
      </c>
      <c r="Q9" s="18">
        <f t="shared" ref="Q9:Q19" si="7">D9/G9*100</f>
        <v>3.5333388086494355</v>
      </c>
      <c r="R9" s="17">
        <f t="shared" si="3"/>
        <v>7.547614454706171E-2</v>
      </c>
    </row>
    <row r="10" spans="1:18" s="19" customFormat="1" ht="16.5" customHeight="1" x14ac:dyDescent="0.6">
      <c r="A10" s="14" t="s">
        <v>17</v>
      </c>
      <c r="B10" s="15">
        <v>900</v>
      </c>
      <c r="C10" s="15">
        <v>27</v>
      </c>
      <c r="D10" s="16">
        <f t="shared" si="2"/>
        <v>927</v>
      </c>
      <c r="E10" s="15">
        <v>48296</v>
      </c>
      <c r="F10" s="15">
        <v>26786</v>
      </c>
      <c r="G10" s="16">
        <f t="shared" si="4"/>
        <v>75082</v>
      </c>
      <c r="H10" s="16">
        <v>46532</v>
      </c>
      <c r="I10" s="16">
        <v>42832</v>
      </c>
      <c r="J10" s="16">
        <f t="shared" si="5"/>
        <v>89364</v>
      </c>
      <c r="K10" s="14" t="s">
        <v>17</v>
      </c>
      <c r="L10" s="17">
        <f t="shared" si="1"/>
        <v>1.8635083650819944</v>
      </c>
      <c r="M10" s="17">
        <f t="shared" si="1"/>
        <v>0.10079892481146867</v>
      </c>
      <c r="N10" s="17">
        <f t="shared" si="1"/>
        <v>1.2346501158733119</v>
      </c>
      <c r="O10" s="18">
        <f t="shared" si="6"/>
        <v>1.9341528410556177</v>
      </c>
      <c r="P10" s="18">
        <f t="shared" si="6"/>
        <v>6.3036981695928279E-2</v>
      </c>
      <c r="Q10" s="18">
        <f t="shared" si="7"/>
        <v>1.2346501158733119</v>
      </c>
      <c r="R10" s="17">
        <f t="shared" si="3"/>
        <v>3.2591520358610383E-2</v>
      </c>
    </row>
    <row r="11" spans="1:18" s="19" customFormat="1" ht="16.5" customHeight="1" x14ac:dyDescent="0.6">
      <c r="A11" s="14" t="s">
        <v>18</v>
      </c>
      <c r="B11" s="15">
        <v>1632</v>
      </c>
      <c r="C11" s="15">
        <v>272</v>
      </c>
      <c r="D11" s="16">
        <f t="shared" si="2"/>
        <v>1904</v>
      </c>
      <c r="E11" s="15">
        <v>90544</v>
      </c>
      <c r="F11" s="15">
        <v>58850</v>
      </c>
      <c r="G11" s="16">
        <f t="shared" si="4"/>
        <v>149394</v>
      </c>
      <c r="H11" s="16">
        <v>103476</v>
      </c>
      <c r="I11" s="16">
        <v>93696</v>
      </c>
      <c r="J11" s="16">
        <f t="shared" si="5"/>
        <v>197172</v>
      </c>
      <c r="K11" s="14" t="s">
        <v>18</v>
      </c>
      <c r="L11" s="17">
        <f t="shared" si="1"/>
        <v>1.8024385933910585</v>
      </c>
      <c r="M11" s="17">
        <f t="shared" si="1"/>
        <v>0.46219201359388279</v>
      </c>
      <c r="N11" s="17">
        <f t="shared" si="1"/>
        <v>1.2744822415893542</v>
      </c>
      <c r="O11" s="18">
        <f t="shared" si="6"/>
        <v>1.5771773164791836</v>
      </c>
      <c r="P11" s="18">
        <f t="shared" si="6"/>
        <v>0.29030054644808745</v>
      </c>
      <c r="Q11" s="18">
        <f t="shared" si="7"/>
        <v>1.2744822415893542</v>
      </c>
      <c r="R11" s="17">
        <f t="shared" si="3"/>
        <v>0.18406335382513661</v>
      </c>
    </row>
    <row r="12" spans="1:18" s="19" customFormat="1" ht="16.5" customHeight="1" x14ac:dyDescent="0.6">
      <c r="A12" s="14" t="s">
        <v>19</v>
      </c>
      <c r="B12" s="15">
        <v>2020</v>
      </c>
      <c r="C12" s="15">
        <v>1006</v>
      </c>
      <c r="D12" s="16">
        <f t="shared" si="2"/>
        <v>3026</v>
      </c>
      <c r="E12" s="15">
        <v>146718</v>
      </c>
      <c r="F12" s="15">
        <v>112319</v>
      </c>
      <c r="G12" s="16">
        <f t="shared" si="4"/>
        <v>259037</v>
      </c>
      <c r="H12" s="16">
        <v>165733</v>
      </c>
      <c r="I12" s="16">
        <v>149161</v>
      </c>
      <c r="J12" s="16">
        <f t="shared" si="5"/>
        <v>314894</v>
      </c>
      <c r="K12" s="14" t="s">
        <v>19</v>
      </c>
      <c r="L12" s="17">
        <f t="shared" si="1"/>
        <v>1.376790850475061</v>
      </c>
      <c r="M12" s="17">
        <f t="shared" si="1"/>
        <v>0.89566324486507176</v>
      </c>
      <c r="N12" s="17">
        <f t="shared" si="1"/>
        <v>1.1681728864988399</v>
      </c>
      <c r="O12" s="18">
        <f t="shared" si="6"/>
        <v>1.2188278737487406</v>
      </c>
      <c r="P12" s="18">
        <f t="shared" si="6"/>
        <v>0.67443902896869823</v>
      </c>
      <c r="Q12" s="18">
        <f t="shared" si="7"/>
        <v>1.1681728864988399</v>
      </c>
      <c r="R12" s="17">
        <f t="shared" si="3"/>
        <v>0.55335051281222403</v>
      </c>
    </row>
    <row r="13" spans="1:18" s="19" customFormat="1" ht="16.5" customHeight="1" x14ac:dyDescent="0.6">
      <c r="A13" s="14" t="s">
        <v>20</v>
      </c>
      <c r="B13" s="15">
        <v>2515</v>
      </c>
      <c r="C13" s="15">
        <v>2660</v>
      </c>
      <c r="D13" s="16">
        <f t="shared" si="2"/>
        <v>5175</v>
      </c>
      <c r="E13" s="15">
        <v>42018</v>
      </c>
      <c r="F13" s="15">
        <v>36769</v>
      </c>
      <c r="G13" s="16">
        <f t="shared" si="4"/>
        <v>78787</v>
      </c>
      <c r="H13" s="16">
        <v>46994</v>
      </c>
      <c r="I13" s="16">
        <v>44519</v>
      </c>
      <c r="J13" s="16">
        <f t="shared" si="5"/>
        <v>91513</v>
      </c>
      <c r="K13" s="14" t="s">
        <v>20</v>
      </c>
      <c r="L13" s="17">
        <f t="shared" si="1"/>
        <v>5.9855300109476897</v>
      </c>
      <c r="M13" s="17">
        <f t="shared" si="1"/>
        <v>7.2343550273328079</v>
      </c>
      <c r="N13" s="17">
        <f t="shared" si="1"/>
        <v>6.568342493050884</v>
      </c>
      <c r="O13" s="18">
        <f t="shared" si="6"/>
        <v>5.3517470315359406</v>
      </c>
      <c r="P13" s="18">
        <f t="shared" si="6"/>
        <v>5.9749769761225542</v>
      </c>
      <c r="Q13" s="18">
        <f t="shared" si="7"/>
        <v>6.568342493050884</v>
      </c>
      <c r="R13" s="17">
        <v>1</v>
      </c>
    </row>
    <row r="14" spans="1:18" s="19" customFormat="1" ht="16.5" customHeight="1" x14ac:dyDescent="0.6">
      <c r="A14" s="14" t="s">
        <v>21</v>
      </c>
      <c r="B14" s="15">
        <v>6717</v>
      </c>
      <c r="C14" s="15">
        <v>84</v>
      </c>
      <c r="D14" s="16">
        <f t="shared" si="2"/>
        <v>6801</v>
      </c>
      <c r="E14" s="15">
        <v>142861</v>
      </c>
      <c r="F14" s="15">
        <v>96869</v>
      </c>
      <c r="G14" s="16">
        <f t="shared" si="4"/>
        <v>239730</v>
      </c>
      <c r="H14" s="16">
        <v>150584</v>
      </c>
      <c r="I14" s="16">
        <v>136790</v>
      </c>
      <c r="J14" s="16">
        <f t="shared" si="5"/>
        <v>287374</v>
      </c>
      <c r="K14" s="14" t="s">
        <v>21</v>
      </c>
      <c r="L14" s="17">
        <f t="shared" si="1"/>
        <v>4.7017730521275922</v>
      </c>
      <c r="M14" s="17">
        <f t="shared" si="1"/>
        <v>8.6715048157821384E-2</v>
      </c>
      <c r="N14" s="17">
        <f t="shared" si="1"/>
        <v>2.8369415592541607</v>
      </c>
      <c r="O14" s="18">
        <f t="shared" si="6"/>
        <v>4.4606332678106568</v>
      </c>
      <c r="P14" s="18">
        <f t="shared" si="6"/>
        <v>6.1407997660647709E-2</v>
      </c>
      <c r="Q14" s="18">
        <f t="shared" si="7"/>
        <v>2.8369415592541607</v>
      </c>
      <c r="R14" s="17">
        <f t="shared" ref="R14:R30" si="8">P14/O14</f>
        <v>1.376665463708646E-2</v>
      </c>
    </row>
    <row r="15" spans="1:18" s="19" customFormat="1" ht="16.5" customHeight="1" x14ac:dyDescent="0.6">
      <c r="A15" s="14" t="s">
        <v>22</v>
      </c>
      <c r="B15" s="15">
        <v>4708</v>
      </c>
      <c r="C15" s="15">
        <v>722</v>
      </c>
      <c r="D15" s="16">
        <f t="shared" si="2"/>
        <v>5430</v>
      </c>
      <c r="E15" s="15">
        <v>153250</v>
      </c>
      <c r="F15" s="15">
        <v>122814</v>
      </c>
      <c r="G15" s="16">
        <f t="shared" si="4"/>
        <v>276064</v>
      </c>
      <c r="H15" s="16">
        <v>140541</v>
      </c>
      <c r="I15" s="16">
        <v>130646</v>
      </c>
      <c r="J15" s="16">
        <f t="shared" si="5"/>
        <v>271187</v>
      </c>
      <c r="K15" s="14" t="s">
        <v>22</v>
      </c>
      <c r="L15" s="17">
        <f t="shared" si="1"/>
        <v>3.0721044045677002</v>
      </c>
      <c r="M15" s="17">
        <f t="shared" si="1"/>
        <v>0.58788086048821797</v>
      </c>
      <c r="N15" s="17">
        <f t="shared" si="1"/>
        <v>1.9669352034310885</v>
      </c>
      <c r="O15" s="18">
        <f t="shared" si="6"/>
        <v>3.3499121252872825</v>
      </c>
      <c r="P15" s="18">
        <f t="shared" si="6"/>
        <v>0.55263842750639136</v>
      </c>
      <c r="Q15" s="18">
        <f t="shared" si="7"/>
        <v>1.9669352034310885</v>
      </c>
      <c r="R15" s="17">
        <f t="shared" si="8"/>
        <v>0.16497102217539455</v>
      </c>
    </row>
    <row r="16" spans="1:18" s="19" customFormat="1" ht="16.5" customHeight="1" x14ac:dyDescent="0.6">
      <c r="A16" s="14" t="s">
        <v>23</v>
      </c>
      <c r="B16" s="15">
        <v>1106</v>
      </c>
      <c r="C16" s="15">
        <v>368</v>
      </c>
      <c r="D16" s="16">
        <f t="shared" si="2"/>
        <v>1474</v>
      </c>
      <c r="E16" s="15">
        <v>99770</v>
      </c>
      <c r="F16" s="15">
        <v>72139</v>
      </c>
      <c r="G16" s="16">
        <f t="shared" si="4"/>
        <v>171909</v>
      </c>
      <c r="H16" s="16">
        <v>97624</v>
      </c>
      <c r="I16" s="16">
        <v>91421</v>
      </c>
      <c r="J16" s="16">
        <f t="shared" si="5"/>
        <v>189045</v>
      </c>
      <c r="K16" s="14" t="s">
        <v>23</v>
      </c>
      <c r="L16" s="17">
        <f t="shared" si="1"/>
        <v>1.1085496642277237</v>
      </c>
      <c r="M16" s="17">
        <f t="shared" si="1"/>
        <v>0.51012628397953952</v>
      </c>
      <c r="N16" s="17">
        <f t="shared" si="1"/>
        <v>0.85743038468026678</v>
      </c>
      <c r="O16" s="18">
        <f t="shared" si="6"/>
        <v>1.1329181348848643</v>
      </c>
      <c r="P16" s="18">
        <f t="shared" si="6"/>
        <v>0.40253333479178743</v>
      </c>
      <c r="Q16" s="18">
        <f t="shared" si="7"/>
        <v>0.85743038468026678</v>
      </c>
      <c r="R16" s="17">
        <f t="shared" si="8"/>
        <v>0.35530663902091736</v>
      </c>
    </row>
    <row r="17" spans="1:18" s="19" customFormat="1" ht="16.5" customHeight="1" x14ac:dyDescent="0.6">
      <c r="A17" s="14" t="s">
        <v>24</v>
      </c>
      <c r="B17" s="15">
        <v>740</v>
      </c>
      <c r="C17" s="15">
        <v>324</v>
      </c>
      <c r="D17" s="16">
        <f t="shared" si="2"/>
        <v>1064</v>
      </c>
      <c r="E17" s="15">
        <v>63437</v>
      </c>
      <c r="F17" s="15">
        <v>23929</v>
      </c>
      <c r="G17" s="16">
        <f t="shared" si="4"/>
        <v>87366</v>
      </c>
      <c r="H17" s="16">
        <v>56804</v>
      </c>
      <c r="I17" s="16">
        <v>51844</v>
      </c>
      <c r="J17" s="16">
        <f t="shared" si="5"/>
        <v>108648</v>
      </c>
      <c r="K17" s="14" t="s">
        <v>24</v>
      </c>
      <c r="L17" s="17">
        <f t="shared" si="1"/>
        <v>1.1665116572347369</v>
      </c>
      <c r="M17" s="17">
        <f t="shared" si="1"/>
        <v>1.3540055998997034</v>
      </c>
      <c r="N17" s="17">
        <f t="shared" si="1"/>
        <v>1.2178650733695029</v>
      </c>
      <c r="O17" s="18">
        <f t="shared" si="6"/>
        <v>1.3027251601999861</v>
      </c>
      <c r="P17" s="18">
        <f t="shared" si="6"/>
        <v>0.62495177841215954</v>
      </c>
      <c r="Q17" s="18">
        <f t="shared" si="7"/>
        <v>1.2178650733695029</v>
      </c>
      <c r="R17" s="17">
        <f t="shared" si="8"/>
        <v>0.4797264975800582</v>
      </c>
    </row>
    <row r="18" spans="1:18" s="19" customFormat="1" ht="16.5" customHeight="1" x14ac:dyDescent="0.6">
      <c r="A18" s="14" t="s">
        <v>25</v>
      </c>
      <c r="B18" s="15">
        <v>1154</v>
      </c>
      <c r="C18" s="15">
        <v>341</v>
      </c>
      <c r="D18" s="16">
        <f t="shared" si="2"/>
        <v>1495</v>
      </c>
      <c r="E18" s="15">
        <v>88536</v>
      </c>
      <c r="F18" s="15">
        <v>78721</v>
      </c>
      <c r="G18" s="16">
        <f t="shared" si="4"/>
        <v>167257</v>
      </c>
      <c r="H18" s="16">
        <v>81753</v>
      </c>
      <c r="I18" s="16">
        <v>77350</v>
      </c>
      <c r="J18" s="16">
        <f t="shared" si="5"/>
        <v>159103</v>
      </c>
      <c r="K18" s="14" t="s">
        <v>25</v>
      </c>
      <c r="L18" s="17">
        <f t="shared" si="1"/>
        <v>1.3034245956447095</v>
      </c>
      <c r="M18" s="17">
        <f t="shared" si="1"/>
        <v>0.43317539157276969</v>
      </c>
      <c r="N18" s="17">
        <f t="shared" si="1"/>
        <v>0.89383403983091891</v>
      </c>
      <c r="O18" s="18">
        <f t="shared" si="6"/>
        <v>1.411568994409991</v>
      </c>
      <c r="P18" s="18">
        <f t="shared" si="6"/>
        <v>0.44085326438267614</v>
      </c>
      <c r="Q18" s="18">
        <f t="shared" si="7"/>
        <v>0.89383403983091891</v>
      </c>
      <c r="R18" s="17">
        <f t="shared" si="8"/>
        <v>0.31231435808558861</v>
      </c>
    </row>
    <row r="19" spans="1:18" s="19" customFormat="1" ht="16.5" customHeight="1" x14ac:dyDescent="0.6">
      <c r="A19" s="14" t="s">
        <v>26</v>
      </c>
      <c r="B19" s="15">
        <v>1700</v>
      </c>
      <c r="C19" s="15">
        <v>292</v>
      </c>
      <c r="D19" s="16">
        <f t="shared" si="2"/>
        <v>1992</v>
      </c>
      <c r="E19" s="15">
        <v>71407</v>
      </c>
      <c r="F19" s="15">
        <v>54126</v>
      </c>
      <c r="G19" s="16">
        <f t="shared" si="4"/>
        <v>125533</v>
      </c>
      <c r="H19" s="16">
        <v>76943</v>
      </c>
      <c r="I19" s="16">
        <v>71347</v>
      </c>
      <c r="J19" s="16">
        <f t="shared" si="5"/>
        <v>148290</v>
      </c>
      <c r="K19" s="14" t="s">
        <v>26</v>
      </c>
      <c r="L19" s="17">
        <f t="shared" si="1"/>
        <v>2.3807189771310933</v>
      </c>
      <c r="M19" s="17">
        <f t="shared" si="1"/>
        <v>0.53948194952518203</v>
      </c>
      <c r="N19" s="17">
        <f t="shared" si="1"/>
        <v>1.5868337409286801</v>
      </c>
      <c r="O19" s="18">
        <f t="shared" si="6"/>
        <v>2.2094277582106234</v>
      </c>
      <c r="P19" s="18">
        <f t="shared" si="6"/>
        <v>0.40926738335178781</v>
      </c>
      <c r="Q19" s="18">
        <f t="shared" si="7"/>
        <v>1.5868337409286801</v>
      </c>
      <c r="R19" s="17">
        <f t="shared" si="8"/>
        <v>0.18523682516021536</v>
      </c>
    </row>
    <row r="20" spans="1:18" s="19" customFormat="1" ht="16.5" customHeight="1" x14ac:dyDescent="0.6">
      <c r="A20" s="20" t="s">
        <v>27</v>
      </c>
      <c r="B20" s="21">
        <v>705</v>
      </c>
      <c r="C20" s="21">
        <v>270</v>
      </c>
      <c r="D20" s="16">
        <f t="shared" si="2"/>
        <v>975</v>
      </c>
      <c r="E20" s="21">
        <v>68885</v>
      </c>
      <c r="F20" s="21">
        <v>43065</v>
      </c>
      <c r="G20" s="16">
        <f t="shared" si="4"/>
        <v>111950</v>
      </c>
      <c r="H20" s="22">
        <v>87299</v>
      </c>
      <c r="I20" s="22">
        <v>80406</v>
      </c>
      <c r="J20" s="16">
        <f t="shared" si="5"/>
        <v>167705</v>
      </c>
      <c r="K20" s="20" t="s">
        <v>27</v>
      </c>
      <c r="L20" s="17">
        <f t="shared" si="1"/>
        <v>1.0234448718879292</v>
      </c>
      <c r="M20" s="17">
        <f t="shared" si="1"/>
        <v>0.62695924764890276</v>
      </c>
      <c r="N20" s="17">
        <f t="shared" si="1"/>
        <v>0.87092451987494413</v>
      </c>
      <c r="O20" s="23">
        <v>1</v>
      </c>
      <c r="P20" s="23">
        <v>0</v>
      </c>
      <c r="Q20" s="23">
        <v>1</v>
      </c>
      <c r="R20" s="17">
        <f t="shared" si="8"/>
        <v>0</v>
      </c>
    </row>
    <row r="21" spans="1:18" s="19" customFormat="1" ht="16.5" customHeight="1" x14ac:dyDescent="0.6">
      <c r="A21" s="14" t="s">
        <v>28</v>
      </c>
      <c r="B21" s="15">
        <v>869</v>
      </c>
      <c r="C21" s="15">
        <v>292</v>
      </c>
      <c r="D21" s="16">
        <f t="shared" si="2"/>
        <v>1161</v>
      </c>
      <c r="E21" s="15">
        <v>104395</v>
      </c>
      <c r="F21" s="15">
        <v>74274</v>
      </c>
      <c r="G21" s="16">
        <f t="shared" si="4"/>
        <v>178669</v>
      </c>
      <c r="H21" s="16">
        <v>92320</v>
      </c>
      <c r="I21" s="16">
        <v>85878</v>
      </c>
      <c r="J21" s="16">
        <f t="shared" si="5"/>
        <v>178198</v>
      </c>
      <c r="K21" s="14" t="s">
        <v>28</v>
      </c>
      <c r="L21" s="17">
        <f t="shared" si="1"/>
        <v>0.83241534556252694</v>
      </c>
      <c r="M21" s="17">
        <f t="shared" si="1"/>
        <v>0.39313891806015566</v>
      </c>
      <c r="N21" s="17">
        <f t="shared" si="1"/>
        <v>0.64980494657719023</v>
      </c>
      <c r="O21" s="18">
        <f>B21/H21*100</f>
        <v>0.94129116117850964</v>
      </c>
      <c r="P21" s="18">
        <f>C21/I21*100</f>
        <v>0.34001723375020382</v>
      </c>
      <c r="Q21" s="18">
        <f>D21/G21*100</f>
        <v>0.64980494657719023</v>
      </c>
      <c r="R21" s="17">
        <f t="shared" si="8"/>
        <v>0.3612242925180531</v>
      </c>
    </row>
    <row r="22" spans="1:18" s="19" customFormat="1" ht="16.5" customHeight="1" x14ac:dyDescent="0.6">
      <c r="A22" s="14" t="s">
        <v>29</v>
      </c>
      <c r="B22" s="15">
        <v>382</v>
      </c>
      <c r="C22" s="15">
        <v>17</v>
      </c>
      <c r="D22" s="16">
        <f t="shared" si="2"/>
        <v>399</v>
      </c>
      <c r="E22" s="15">
        <v>44471</v>
      </c>
      <c r="F22" s="15">
        <v>17644</v>
      </c>
      <c r="G22" s="16">
        <f t="shared" si="4"/>
        <v>62115</v>
      </c>
      <c r="H22" s="16">
        <v>50065</v>
      </c>
      <c r="I22" s="16">
        <v>38355</v>
      </c>
      <c r="J22" s="16">
        <f t="shared" si="5"/>
        <v>88420</v>
      </c>
      <c r="K22" s="14" t="s">
        <v>29</v>
      </c>
      <c r="L22" s="17">
        <f t="shared" ref="L22:N38" si="9">B22/E22*100</f>
        <v>0.85898675541364022</v>
      </c>
      <c r="M22" s="17">
        <f t="shared" si="9"/>
        <v>9.6350034005894356E-2</v>
      </c>
      <c r="N22" s="17">
        <f t="shared" si="9"/>
        <v>0.64235691861869115</v>
      </c>
      <c r="O22" s="18">
        <f>B22/H22*100</f>
        <v>0.76300808948367127</v>
      </c>
      <c r="P22" s="18">
        <f>C22/I22*100</f>
        <v>4.4322774084213271E-2</v>
      </c>
      <c r="Q22" s="18">
        <f>D22/G22*100</f>
        <v>0.64235691861869115</v>
      </c>
      <c r="R22" s="17">
        <f t="shared" si="8"/>
        <v>5.8089520537333433E-2</v>
      </c>
    </row>
    <row r="23" spans="1:18" s="19" customFormat="1" ht="16.5" customHeight="1" x14ac:dyDescent="0.6">
      <c r="A23" s="20" t="s">
        <v>30</v>
      </c>
      <c r="B23" s="21">
        <v>1048</v>
      </c>
      <c r="C23" s="21">
        <v>403</v>
      </c>
      <c r="D23" s="16">
        <f t="shared" si="2"/>
        <v>1451</v>
      </c>
      <c r="E23" s="21">
        <v>44186</v>
      </c>
      <c r="F23" s="21">
        <v>20781</v>
      </c>
      <c r="G23" s="16">
        <f t="shared" si="4"/>
        <v>64967</v>
      </c>
      <c r="H23" s="22">
        <v>67882</v>
      </c>
      <c r="I23" s="22">
        <v>64643</v>
      </c>
      <c r="J23" s="16">
        <f t="shared" si="5"/>
        <v>132525</v>
      </c>
      <c r="K23" s="20" t="s">
        <v>30</v>
      </c>
      <c r="L23" s="17">
        <f t="shared" si="9"/>
        <v>2.3717919703073371</v>
      </c>
      <c r="M23" s="17">
        <f t="shared" si="9"/>
        <v>1.9392714498821038</v>
      </c>
      <c r="N23" s="17">
        <f t="shared" si="9"/>
        <v>2.2334415934243541</v>
      </c>
      <c r="O23" s="23">
        <v>2</v>
      </c>
      <c r="P23" s="23">
        <v>1</v>
      </c>
      <c r="Q23" s="23">
        <v>1</v>
      </c>
      <c r="R23" s="17">
        <f t="shared" si="8"/>
        <v>0.5</v>
      </c>
    </row>
    <row r="24" spans="1:18" s="19" customFormat="1" ht="16.5" customHeight="1" x14ac:dyDescent="0.6">
      <c r="A24" s="14" t="s">
        <v>31</v>
      </c>
      <c r="B24" s="15">
        <v>4541</v>
      </c>
      <c r="C24" s="15">
        <v>537</v>
      </c>
      <c r="D24" s="16">
        <f t="shared" si="2"/>
        <v>5078</v>
      </c>
      <c r="E24" s="15">
        <v>76372</v>
      </c>
      <c r="F24" s="15">
        <v>43841</v>
      </c>
      <c r="G24" s="16">
        <f t="shared" si="4"/>
        <v>120213</v>
      </c>
      <c r="H24" s="16">
        <v>89428</v>
      </c>
      <c r="I24" s="16">
        <v>80801</v>
      </c>
      <c r="J24" s="16">
        <f t="shared" si="5"/>
        <v>170229</v>
      </c>
      <c r="K24" s="14" t="s">
        <v>31</v>
      </c>
      <c r="L24" s="17">
        <f t="shared" si="9"/>
        <v>5.9458964018226572</v>
      </c>
      <c r="M24" s="17">
        <f t="shared" si="9"/>
        <v>1.2248808193243765</v>
      </c>
      <c r="N24" s="17">
        <f t="shared" si="9"/>
        <v>4.2241687671050556</v>
      </c>
      <c r="O24" s="18">
        <f t="shared" ref="O24:P27" si="10">B24/H24*100</f>
        <v>5.0778279733416829</v>
      </c>
      <c r="P24" s="18">
        <f t="shared" si="10"/>
        <v>0.664595735201297</v>
      </c>
      <c r="Q24" s="18">
        <f>D24/G24*100</f>
        <v>4.2241687671050556</v>
      </c>
      <c r="R24" s="17">
        <f t="shared" si="8"/>
        <v>0.13088189255137983</v>
      </c>
    </row>
    <row r="25" spans="1:18" s="19" customFormat="1" ht="16.5" customHeight="1" x14ac:dyDescent="0.6">
      <c r="A25" s="14" t="s">
        <v>32</v>
      </c>
      <c r="B25" s="15">
        <v>1115</v>
      </c>
      <c r="C25" s="15">
        <v>428</v>
      </c>
      <c r="D25" s="16">
        <f t="shared" si="2"/>
        <v>1543</v>
      </c>
      <c r="E25" s="15">
        <v>75151</v>
      </c>
      <c r="F25" s="15">
        <v>64907</v>
      </c>
      <c r="G25" s="16">
        <f t="shared" si="4"/>
        <v>140058</v>
      </c>
      <c r="H25" s="16">
        <v>81669</v>
      </c>
      <c r="I25" s="16">
        <v>75097</v>
      </c>
      <c r="J25" s="16">
        <f t="shared" si="5"/>
        <v>156766</v>
      </c>
      <c r="K25" s="14" t="s">
        <v>32</v>
      </c>
      <c r="L25" s="17">
        <f t="shared" si="9"/>
        <v>1.4836795252225521</v>
      </c>
      <c r="M25" s="17">
        <f t="shared" si="9"/>
        <v>0.65940499483876935</v>
      </c>
      <c r="N25" s="17">
        <f t="shared" si="9"/>
        <v>1.1016864441874081</v>
      </c>
      <c r="O25" s="18">
        <f t="shared" si="10"/>
        <v>1.3652671148171278</v>
      </c>
      <c r="P25" s="18">
        <f t="shared" si="10"/>
        <v>0.5699295577719482</v>
      </c>
      <c r="Q25" s="18">
        <f>D25/G25*100</f>
        <v>1.1016864441874081</v>
      </c>
      <c r="R25" s="17">
        <f t="shared" si="8"/>
        <v>0.41744912155764335</v>
      </c>
    </row>
    <row r="26" spans="1:18" s="19" customFormat="1" ht="16.5" customHeight="1" x14ac:dyDescent="0.6">
      <c r="A26" s="14" t="s">
        <v>33</v>
      </c>
      <c r="B26" s="15">
        <v>5603</v>
      </c>
      <c r="C26" s="15">
        <v>1475</v>
      </c>
      <c r="D26" s="16">
        <f t="shared" si="2"/>
        <v>7078</v>
      </c>
      <c r="E26" s="15">
        <v>136398</v>
      </c>
      <c r="F26" s="15">
        <v>114369</v>
      </c>
      <c r="G26" s="16">
        <f t="shared" si="4"/>
        <v>250767</v>
      </c>
      <c r="H26" s="16">
        <v>137544</v>
      </c>
      <c r="I26" s="16">
        <v>126467</v>
      </c>
      <c r="J26" s="16">
        <f t="shared" si="5"/>
        <v>264011</v>
      </c>
      <c r="K26" s="14" t="s">
        <v>33</v>
      </c>
      <c r="L26" s="17">
        <f t="shared" si="9"/>
        <v>4.1078314931303979</v>
      </c>
      <c r="M26" s="17">
        <f t="shared" si="9"/>
        <v>1.2896851419528019</v>
      </c>
      <c r="N26" s="17">
        <f t="shared" si="9"/>
        <v>2.8225404459119421</v>
      </c>
      <c r="O26" s="18">
        <f t="shared" si="10"/>
        <v>4.0736055371372073</v>
      </c>
      <c r="P26" s="18">
        <f t="shared" si="10"/>
        <v>1.1663121604845532</v>
      </c>
      <c r="Q26" s="18">
        <f>D26/G26*100</f>
        <v>2.8225404459119421</v>
      </c>
      <c r="R26" s="17">
        <f t="shared" si="8"/>
        <v>0.28630954810224413</v>
      </c>
    </row>
    <row r="27" spans="1:18" s="19" customFormat="1" ht="16.5" customHeight="1" x14ac:dyDescent="0.6">
      <c r="A27" s="14" t="s">
        <v>34</v>
      </c>
      <c r="B27" s="15">
        <v>3186</v>
      </c>
      <c r="C27" s="15">
        <v>1115</v>
      </c>
      <c r="D27" s="16">
        <f t="shared" si="2"/>
        <v>4301</v>
      </c>
      <c r="E27" s="15">
        <v>224069</v>
      </c>
      <c r="F27" s="15">
        <v>178319</v>
      </c>
      <c r="G27" s="16">
        <f t="shared" si="4"/>
        <v>402388</v>
      </c>
      <c r="H27" s="16">
        <v>238965</v>
      </c>
      <c r="I27" s="16">
        <v>217868</v>
      </c>
      <c r="J27" s="16">
        <f t="shared" si="5"/>
        <v>456833</v>
      </c>
      <c r="K27" s="14" t="s">
        <v>34</v>
      </c>
      <c r="L27" s="17">
        <f t="shared" si="9"/>
        <v>1.4218834376910685</v>
      </c>
      <c r="M27" s="17">
        <f t="shared" si="9"/>
        <v>0.62528390132291001</v>
      </c>
      <c r="N27" s="17">
        <f t="shared" si="9"/>
        <v>1.0688688529479011</v>
      </c>
      <c r="O27" s="18">
        <f t="shared" si="10"/>
        <v>1.3332496390684827</v>
      </c>
      <c r="P27" s="18">
        <f t="shared" si="10"/>
        <v>0.51177777369783539</v>
      </c>
      <c r="Q27" s="18">
        <f>D27/G27*100</f>
        <v>1.0688688529479011</v>
      </c>
      <c r="R27" s="17">
        <f t="shared" si="8"/>
        <v>0.38385742527213823</v>
      </c>
    </row>
    <row r="28" spans="1:18" s="19" customFormat="1" ht="16.5" customHeight="1" x14ac:dyDescent="0.6">
      <c r="A28" s="20" t="s">
        <v>35</v>
      </c>
      <c r="B28" s="21">
        <v>1220</v>
      </c>
      <c r="C28" s="21">
        <v>359</v>
      </c>
      <c r="D28" s="16">
        <f t="shared" si="2"/>
        <v>1579</v>
      </c>
      <c r="E28" s="21">
        <v>38599</v>
      </c>
      <c r="F28" s="21">
        <v>14941</v>
      </c>
      <c r="G28" s="16">
        <f t="shared" si="4"/>
        <v>53540</v>
      </c>
      <c r="H28" s="22">
        <v>51867</v>
      </c>
      <c r="I28" s="22">
        <v>47030</v>
      </c>
      <c r="J28" s="16">
        <f t="shared" si="5"/>
        <v>98897</v>
      </c>
      <c r="K28" s="20" t="s">
        <v>35</v>
      </c>
      <c r="L28" s="17">
        <f t="shared" si="9"/>
        <v>3.1607036451721546</v>
      </c>
      <c r="M28" s="17">
        <f t="shared" si="9"/>
        <v>2.4027842848537579</v>
      </c>
      <c r="N28" s="17">
        <f t="shared" si="9"/>
        <v>2.9491968621591336</v>
      </c>
      <c r="O28" s="23">
        <v>2</v>
      </c>
      <c r="P28" s="23">
        <v>1</v>
      </c>
      <c r="Q28" s="23">
        <v>2</v>
      </c>
      <c r="R28" s="17">
        <f t="shared" si="8"/>
        <v>0.5</v>
      </c>
    </row>
    <row r="29" spans="1:18" s="19" customFormat="1" ht="16.5" customHeight="1" x14ac:dyDescent="0.6">
      <c r="A29" s="20" t="s">
        <v>36</v>
      </c>
      <c r="B29" s="21">
        <v>519</v>
      </c>
      <c r="C29" s="21">
        <v>38</v>
      </c>
      <c r="D29" s="16">
        <f t="shared" si="2"/>
        <v>557</v>
      </c>
      <c r="E29" s="21">
        <v>46890</v>
      </c>
      <c r="F29" s="21">
        <v>26172</v>
      </c>
      <c r="G29" s="16">
        <f t="shared" si="4"/>
        <v>73062</v>
      </c>
      <c r="H29" s="22">
        <v>54223</v>
      </c>
      <c r="I29" s="22">
        <v>47568</v>
      </c>
      <c r="J29" s="16">
        <f t="shared" si="5"/>
        <v>101791</v>
      </c>
      <c r="K29" s="20" t="s">
        <v>36</v>
      </c>
      <c r="L29" s="17">
        <f t="shared" si="9"/>
        <v>1.106845809341011</v>
      </c>
      <c r="M29" s="17">
        <f t="shared" si="9"/>
        <v>0.14519333639003515</v>
      </c>
      <c r="N29" s="17">
        <f t="shared" si="9"/>
        <v>0.76236620952068113</v>
      </c>
      <c r="O29" s="23">
        <v>1</v>
      </c>
      <c r="P29" s="23">
        <v>0</v>
      </c>
      <c r="Q29" s="23">
        <v>1</v>
      </c>
      <c r="R29" s="17">
        <f t="shared" si="8"/>
        <v>0</v>
      </c>
    </row>
    <row r="30" spans="1:18" s="19" customFormat="1" ht="16.5" customHeight="1" x14ac:dyDescent="0.6">
      <c r="A30" s="14" t="s">
        <v>37</v>
      </c>
      <c r="B30" s="15">
        <v>3676</v>
      </c>
      <c r="C30" s="15">
        <v>1607</v>
      </c>
      <c r="D30" s="16">
        <f t="shared" si="2"/>
        <v>5283</v>
      </c>
      <c r="E30" s="15">
        <v>127048</v>
      </c>
      <c r="F30" s="15">
        <v>102416</v>
      </c>
      <c r="G30" s="16">
        <f t="shared" si="4"/>
        <v>229464</v>
      </c>
      <c r="H30" s="16">
        <v>130648</v>
      </c>
      <c r="I30" s="16">
        <v>121060</v>
      </c>
      <c r="J30" s="16">
        <f t="shared" si="5"/>
        <v>251708</v>
      </c>
      <c r="K30" s="14" t="s">
        <v>37</v>
      </c>
      <c r="L30" s="17">
        <f>B30/E30*100</f>
        <v>2.8933946225048803</v>
      </c>
      <c r="M30" s="24">
        <f t="shared" si="9"/>
        <v>1.5690907670676455</v>
      </c>
      <c r="N30" s="24">
        <f t="shared" si="9"/>
        <v>2.302321932852212</v>
      </c>
      <c r="O30" s="25">
        <f>B30/H30*100</f>
        <v>2.8136672585879619</v>
      </c>
      <c r="P30" s="25">
        <f>C30/I30*100</f>
        <v>1.327440938377664</v>
      </c>
      <c r="Q30" s="18">
        <f>D30/G30*100</f>
        <v>2.302321932852212</v>
      </c>
      <c r="R30" s="17">
        <f t="shared" si="8"/>
        <v>0.47178319836007898</v>
      </c>
    </row>
    <row r="31" spans="1:18" s="19" customFormat="1" ht="16.5" customHeight="1" x14ac:dyDescent="0.6">
      <c r="A31" s="26" t="s">
        <v>38</v>
      </c>
      <c r="B31" s="15">
        <v>0</v>
      </c>
      <c r="C31" s="15">
        <v>0</v>
      </c>
      <c r="D31" s="16">
        <f t="shared" si="2"/>
        <v>0</v>
      </c>
      <c r="E31" s="21">
        <v>23493</v>
      </c>
      <c r="F31" s="21">
        <v>8909</v>
      </c>
      <c r="G31" s="16">
        <f t="shared" si="4"/>
        <v>32402</v>
      </c>
      <c r="H31" s="22">
        <v>34524</v>
      </c>
      <c r="I31" s="22">
        <v>34496</v>
      </c>
      <c r="J31" s="16">
        <f t="shared" si="5"/>
        <v>69020</v>
      </c>
      <c r="K31" s="26" t="s">
        <v>38</v>
      </c>
      <c r="L31" s="17" t="s">
        <v>39</v>
      </c>
      <c r="M31" s="17" t="s">
        <v>39</v>
      </c>
      <c r="N31" s="17">
        <f t="shared" si="9"/>
        <v>0</v>
      </c>
      <c r="O31" s="27">
        <v>0</v>
      </c>
      <c r="P31" s="27">
        <v>0</v>
      </c>
      <c r="Q31" s="28">
        <v>0</v>
      </c>
      <c r="R31" s="17">
        <v>0</v>
      </c>
    </row>
    <row r="32" spans="1:18" s="19" customFormat="1" ht="16.5" customHeight="1" x14ac:dyDescent="0.6">
      <c r="A32" s="29" t="s">
        <v>40</v>
      </c>
      <c r="B32" s="15">
        <v>6033</v>
      </c>
      <c r="C32" s="15">
        <v>1260</v>
      </c>
      <c r="D32" s="16">
        <f t="shared" si="2"/>
        <v>7293</v>
      </c>
      <c r="E32" s="15">
        <v>353418</v>
      </c>
      <c r="F32" s="15">
        <v>242956</v>
      </c>
      <c r="G32" s="16">
        <f t="shared" si="4"/>
        <v>596374</v>
      </c>
      <c r="H32" s="15">
        <v>355652</v>
      </c>
      <c r="I32" s="15">
        <v>327289</v>
      </c>
      <c r="J32" s="16">
        <f t="shared" si="5"/>
        <v>682941</v>
      </c>
      <c r="K32" s="29" t="s">
        <v>40</v>
      </c>
      <c r="L32" s="17">
        <f t="shared" si="9"/>
        <v>1.7070437838480212</v>
      </c>
      <c r="M32" s="17">
        <f t="shared" si="9"/>
        <v>0.51861242364872651</v>
      </c>
      <c r="N32" s="17">
        <f t="shared" si="9"/>
        <v>1.2228903339179777</v>
      </c>
      <c r="O32" s="18">
        <f>B32/H32*100</f>
        <v>1.6963211228954147</v>
      </c>
      <c r="P32" s="18">
        <f>C32/I32*100</f>
        <v>0.38498085789623238</v>
      </c>
      <c r="Q32" s="18">
        <f>D32/G32*100</f>
        <v>1.2228903339179777</v>
      </c>
      <c r="R32" s="17">
        <f t="shared" ref="R32:R37" si="11">P32/O32</f>
        <v>0.22695045926157936</v>
      </c>
    </row>
    <row r="33" spans="1:18" s="19" customFormat="1" ht="16.5" customHeight="1" x14ac:dyDescent="0.6">
      <c r="A33" s="29" t="s">
        <v>41</v>
      </c>
      <c r="B33" s="15">
        <v>3602</v>
      </c>
      <c r="C33" s="15">
        <v>246</v>
      </c>
      <c r="D33" s="16">
        <f t="shared" si="2"/>
        <v>3848</v>
      </c>
      <c r="E33" s="15">
        <v>77822</v>
      </c>
      <c r="F33" s="15">
        <v>37897</v>
      </c>
      <c r="G33" s="16">
        <f t="shared" si="4"/>
        <v>115719</v>
      </c>
      <c r="H33" s="15">
        <v>79057</v>
      </c>
      <c r="I33" s="15">
        <v>71965</v>
      </c>
      <c r="J33" s="16">
        <f t="shared" si="5"/>
        <v>151022</v>
      </c>
      <c r="K33" s="29" t="s">
        <v>41</v>
      </c>
      <c r="L33" s="17">
        <f t="shared" si="9"/>
        <v>4.6285112179075325</v>
      </c>
      <c r="M33" s="17">
        <f t="shared" si="9"/>
        <v>0.64912789930601367</v>
      </c>
      <c r="N33" s="17">
        <f t="shared" si="9"/>
        <v>3.3252966237177994</v>
      </c>
      <c r="O33" s="18">
        <f>B33/H33*100</f>
        <v>4.5562062815436963</v>
      </c>
      <c r="P33" s="18">
        <f>C33/I33*100</f>
        <v>0.34183283540610021</v>
      </c>
      <c r="Q33" s="18">
        <f>D33/G33*100</f>
        <v>3.3252966237177994</v>
      </c>
      <c r="R33" s="17">
        <f t="shared" si="11"/>
        <v>7.5025759213492679E-2</v>
      </c>
    </row>
    <row r="34" spans="1:18" s="19" customFormat="1" ht="16.5" customHeight="1" x14ac:dyDescent="0.6">
      <c r="A34" s="30" t="s">
        <v>42</v>
      </c>
      <c r="B34" s="21">
        <v>11276</v>
      </c>
      <c r="C34" s="21">
        <v>7435</v>
      </c>
      <c r="D34" s="16">
        <f t="shared" si="2"/>
        <v>18711</v>
      </c>
      <c r="E34" s="21">
        <v>40388</v>
      </c>
      <c r="F34" s="21">
        <v>21698</v>
      </c>
      <c r="G34" s="16">
        <f t="shared" si="4"/>
        <v>62086</v>
      </c>
      <c r="H34" s="21">
        <v>63546</v>
      </c>
      <c r="I34" s="21">
        <v>54658</v>
      </c>
      <c r="J34" s="16">
        <f t="shared" si="5"/>
        <v>118204</v>
      </c>
      <c r="K34" s="30" t="s">
        <v>42</v>
      </c>
      <c r="L34" s="17">
        <f t="shared" si="9"/>
        <v>27.919183916014656</v>
      </c>
      <c r="M34" s="17">
        <f t="shared" si="9"/>
        <v>34.265830952161494</v>
      </c>
      <c r="N34" s="17">
        <f t="shared" si="9"/>
        <v>30.137229004928646</v>
      </c>
      <c r="O34" s="23">
        <v>18</v>
      </c>
      <c r="P34" s="23">
        <v>14</v>
      </c>
      <c r="Q34" s="23">
        <v>16</v>
      </c>
      <c r="R34" s="17">
        <f t="shared" si="11"/>
        <v>0.77777777777777779</v>
      </c>
    </row>
    <row r="35" spans="1:18" s="19" customFormat="1" ht="16.5" customHeight="1" x14ac:dyDescent="0.6">
      <c r="A35" s="29" t="s">
        <v>43</v>
      </c>
      <c r="B35" s="15">
        <v>1855</v>
      </c>
      <c r="C35" s="15">
        <v>590</v>
      </c>
      <c r="D35" s="16">
        <f t="shared" si="2"/>
        <v>2445</v>
      </c>
      <c r="E35" s="15">
        <v>156345</v>
      </c>
      <c r="F35" s="15">
        <v>119533</v>
      </c>
      <c r="G35" s="16">
        <f t="shared" si="4"/>
        <v>275878</v>
      </c>
      <c r="H35" s="15">
        <v>160550</v>
      </c>
      <c r="I35" s="15">
        <v>149006</v>
      </c>
      <c r="J35" s="16">
        <f t="shared" si="5"/>
        <v>309556</v>
      </c>
      <c r="K35" s="29" t="s">
        <v>43</v>
      </c>
      <c r="L35" s="17">
        <f t="shared" si="9"/>
        <v>1.1864786209984328</v>
      </c>
      <c r="M35" s="17">
        <f t="shared" si="9"/>
        <v>0.49358754486208828</v>
      </c>
      <c r="N35" s="17">
        <f t="shared" si="9"/>
        <v>0.88626131840886191</v>
      </c>
      <c r="O35" s="18">
        <f t="shared" ref="O35:P38" si="12">B35/H35*100</f>
        <v>1.1554033011522891</v>
      </c>
      <c r="P35" s="18">
        <f t="shared" si="12"/>
        <v>0.3959572097767875</v>
      </c>
      <c r="Q35" s="31">
        <f>D35/G35*100</f>
        <v>0.88626131840886191</v>
      </c>
      <c r="R35" s="17">
        <f t="shared" si="11"/>
        <v>0.34270043142675594</v>
      </c>
    </row>
    <row r="36" spans="1:18" s="19" customFormat="1" ht="16.5" customHeight="1" x14ac:dyDescent="0.6">
      <c r="A36" s="14" t="s">
        <v>44</v>
      </c>
      <c r="B36" s="15">
        <v>6384</v>
      </c>
      <c r="C36" s="15">
        <v>538</v>
      </c>
      <c r="D36" s="16">
        <f t="shared" si="2"/>
        <v>6922</v>
      </c>
      <c r="E36" s="15">
        <v>218110</v>
      </c>
      <c r="F36" s="15">
        <v>142246</v>
      </c>
      <c r="G36" s="16">
        <f t="shared" si="4"/>
        <v>360356</v>
      </c>
      <c r="H36" s="15">
        <v>229274</v>
      </c>
      <c r="I36" s="15">
        <v>210334</v>
      </c>
      <c r="J36" s="16">
        <f t="shared" si="5"/>
        <v>439608</v>
      </c>
      <c r="K36" s="14" t="s">
        <v>44</v>
      </c>
      <c r="L36" s="17">
        <f t="shared" si="9"/>
        <v>2.92696345880519</v>
      </c>
      <c r="M36" s="17">
        <f t="shared" si="9"/>
        <v>0.37821801667533711</v>
      </c>
      <c r="N36" s="17">
        <f t="shared" si="9"/>
        <v>1.9208782426267359</v>
      </c>
      <c r="O36" s="18">
        <f t="shared" si="12"/>
        <v>2.7844413234819476</v>
      </c>
      <c r="P36" s="18">
        <f t="shared" si="12"/>
        <v>0.25578365837192274</v>
      </c>
      <c r="Q36" s="18">
        <f>D36/G36*100</f>
        <v>1.9208782426267359</v>
      </c>
      <c r="R36" s="17">
        <f t="shared" si="11"/>
        <v>9.1861752019994067E-2</v>
      </c>
    </row>
    <row r="37" spans="1:18" s="19" customFormat="1" ht="16.5" customHeight="1" x14ac:dyDescent="0.6">
      <c r="A37" s="29" t="s">
        <v>45</v>
      </c>
      <c r="B37" s="15">
        <v>1620</v>
      </c>
      <c r="C37" s="15">
        <v>152</v>
      </c>
      <c r="D37" s="16">
        <f t="shared" si="2"/>
        <v>1772</v>
      </c>
      <c r="E37" s="15">
        <v>37889</v>
      </c>
      <c r="F37" s="15">
        <v>23534</v>
      </c>
      <c r="G37" s="16">
        <f t="shared" si="4"/>
        <v>61423</v>
      </c>
      <c r="H37" s="15">
        <v>43115</v>
      </c>
      <c r="I37" s="15">
        <v>37678</v>
      </c>
      <c r="J37" s="16">
        <f t="shared" si="5"/>
        <v>80793</v>
      </c>
      <c r="K37" s="32" t="s">
        <v>45</v>
      </c>
      <c r="L37" s="24">
        <f t="shared" si="9"/>
        <v>4.2756472854918313</v>
      </c>
      <c r="M37" s="17">
        <f t="shared" si="9"/>
        <v>0.64587405455936098</v>
      </c>
      <c r="N37" s="17">
        <f t="shared" si="9"/>
        <v>2.8849128176741612</v>
      </c>
      <c r="O37" s="18">
        <f t="shared" si="12"/>
        <v>3.7573930186709958</v>
      </c>
      <c r="P37" s="18">
        <f t="shared" si="12"/>
        <v>0.40341844046923936</v>
      </c>
      <c r="Q37" s="31">
        <f>D37/G37*100</f>
        <v>2.8849128176741612</v>
      </c>
      <c r="R37" s="17">
        <f t="shared" si="11"/>
        <v>0.10736658062241516</v>
      </c>
    </row>
    <row r="38" spans="1:18" s="19" customFormat="1" ht="16.5" customHeight="1" x14ac:dyDescent="0.6">
      <c r="A38" s="33" t="s">
        <v>46</v>
      </c>
      <c r="B38" s="15">
        <v>1194</v>
      </c>
      <c r="C38" s="15">
        <v>0</v>
      </c>
      <c r="D38" s="16">
        <f>SUM(B38,C38)</f>
        <v>1194</v>
      </c>
      <c r="E38" s="15">
        <v>17700</v>
      </c>
      <c r="F38" s="15">
        <v>9277</v>
      </c>
      <c r="G38" s="16">
        <f t="shared" si="4"/>
        <v>26977</v>
      </c>
      <c r="H38" s="15">
        <v>24559</v>
      </c>
      <c r="I38" s="34">
        <v>22581</v>
      </c>
      <c r="J38" s="16">
        <f t="shared" si="5"/>
        <v>47140</v>
      </c>
      <c r="K38" s="35" t="s">
        <v>46</v>
      </c>
      <c r="L38" s="17">
        <f t="shared" si="9"/>
        <v>6.7457627118644075</v>
      </c>
      <c r="M38" s="17" t="s">
        <v>39</v>
      </c>
      <c r="N38" s="17">
        <f t="shared" si="9"/>
        <v>4.4259925121399712</v>
      </c>
      <c r="O38" s="18">
        <f t="shared" si="12"/>
        <v>4.8617614723726534</v>
      </c>
      <c r="P38" s="18" t="s">
        <v>39</v>
      </c>
      <c r="Q38" s="31">
        <f>D38/G38*100</f>
        <v>4.4259925121399712</v>
      </c>
      <c r="R38" s="17" t="s">
        <v>39</v>
      </c>
    </row>
    <row r="39" spans="1:18" ht="15" customHeight="1" x14ac:dyDescent="0.6">
      <c r="A39" s="36"/>
      <c r="B39" s="37"/>
      <c r="C39" s="37"/>
      <c r="D39" s="38"/>
      <c r="E39" s="37"/>
      <c r="F39" s="37"/>
      <c r="G39" s="37"/>
      <c r="H39" s="39"/>
      <c r="I39" s="39"/>
      <c r="J39" s="39" t="s">
        <v>47</v>
      </c>
      <c r="K39" s="36"/>
      <c r="L39" s="40"/>
      <c r="M39" s="36"/>
      <c r="N39" s="36"/>
      <c r="O39" s="41"/>
      <c r="P39" s="36"/>
      <c r="Q39" s="36"/>
      <c r="R39" s="42" t="s">
        <v>48</v>
      </c>
    </row>
    <row r="40" spans="1:18" ht="12" customHeight="1" x14ac:dyDescent="0.6">
      <c r="A40" s="36"/>
      <c r="B40" s="36"/>
      <c r="C40" s="36"/>
      <c r="D40" s="44"/>
      <c r="E40" s="36"/>
      <c r="F40" s="36"/>
      <c r="G40" s="36"/>
      <c r="H40" s="36"/>
      <c r="I40" s="36"/>
      <c r="J40" s="36"/>
      <c r="K40" s="36"/>
      <c r="L40" s="45"/>
      <c r="M40" s="36"/>
      <c r="N40" s="36"/>
      <c r="O40" s="46"/>
      <c r="P40" s="36"/>
      <c r="Q40" s="36"/>
      <c r="R40" s="47"/>
    </row>
    <row r="41" spans="1:18" x14ac:dyDescent="0.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47"/>
    </row>
  </sheetData>
  <mergeCells count="12">
    <mergeCell ref="B4:D4"/>
    <mergeCell ref="E4:G4"/>
    <mergeCell ref="A1:J1"/>
    <mergeCell ref="K1:R1"/>
    <mergeCell ref="A3:A5"/>
    <mergeCell ref="B3:D3"/>
    <mergeCell ref="E3:G3"/>
    <mergeCell ref="H3:J4"/>
    <mergeCell ref="K3:K5"/>
    <mergeCell ref="L3:N4"/>
    <mergeCell ref="O3:Q4"/>
    <mergeCell ref="R3:R5"/>
  </mergeCells>
  <printOptions horizontalCentered="1"/>
  <pageMargins left="0.59055118110236227" right="0.59055118110236227" top="0.74803149606299213" bottom="0.6692913385826772" header="0.31496062992125984" footer="0.31496062992125984"/>
  <pageSetup firstPageNumber="39" orientation="portrait" r:id="rId1"/>
  <headerFooter>
    <oddHeader>&amp;C&amp;P</oddHead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34</vt:lpstr>
      <vt:lpstr>'Table 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2022-07-28T07:05:34Z</dcterms:created>
  <dcterms:modified xsi:type="dcterms:W3CDTF">2022-07-28T07:43:26Z</dcterms:modified>
</cp:coreProperties>
</file>