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Mega Data Sets\Bos Indicators\Education\"/>
    </mc:Choice>
  </mc:AlternateContent>
  <xr:revisionPtr revIDLastSave="0" documentId="13_ncr:1_{CD02406E-0A09-478B-8E23-40BA71F69411}" xr6:coauthVersionLast="47" xr6:coauthVersionMax="47" xr10:uidLastSave="{00000000-0000-0000-0000-000000000000}"/>
  <bookViews>
    <workbookView xWindow="-90" yWindow="-90" windowWidth="19380" windowHeight="10260" xr2:uid="{3A589374-11C1-40C1-95DD-016BC2907ED8}"/>
  </bookViews>
  <sheets>
    <sheet name="Table 36" sheetId="1" r:id="rId1"/>
  </sheets>
  <definedNames>
    <definedName name="_xlnm.Print_Area" localSheetId="0">'Table 36'!$A$1:$R$39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1" l="1"/>
  <c r="L38" i="1"/>
  <c r="J38" i="1"/>
  <c r="G38" i="1"/>
  <c r="D38" i="1"/>
  <c r="Q38" i="1" s="1"/>
  <c r="R37" i="1"/>
  <c r="P37" i="1"/>
  <c r="O37" i="1"/>
  <c r="M37" i="1"/>
  <c r="L37" i="1"/>
  <c r="J37" i="1"/>
  <c r="G37" i="1"/>
  <c r="D37" i="1"/>
  <c r="Q37" i="1" s="1"/>
  <c r="P36" i="1"/>
  <c r="R36" i="1" s="1"/>
  <c r="O36" i="1"/>
  <c r="N36" i="1"/>
  <c r="M36" i="1"/>
  <c r="L36" i="1"/>
  <c r="J36" i="1"/>
  <c r="G36" i="1"/>
  <c r="D36" i="1"/>
  <c r="Q36" i="1" s="1"/>
  <c r="P35" i="1"/>
  <c r="R35" i="1" s="1"/>
  <c r="O35" i="1"/>
  <c r="N35" i="1"/>
  <c r="M35" i="1"/>
  <c r="L35" i="1"/>
  <c r="J35" i="1"/>
  <c r="G35" i="1"/>
  <c r="D35" i="1"/>
  <c r="Q35" i="1" s="1"/>
  <c r="R34" i="1"/>
  <c r="N34" i="1"/>
  <c r="M34" i="1"/>
  <c r="L34" i="1"/>
  <c r="J34" i="1"/>
  <c r="G34" i="1"/>
  <c r="D34" i="1"/>
  <c r="P33" i="1"/>
  <c r="R33" i="1" s="1"/>
  <c r="O33" i="1"/>
  <c r="M33" i="1"/>
  <c r="L33" i="1"/>
  <c r="J33" i="1"/>
  <c r="G33" i="1"/>
  <c r="D33" i="1"/>
  <c r="N33" i="1" s="1"/>
  <c r="R32" i="1"/>
  <c r="P32" i="1"/>
  <c r="O32" i="1"/>
  <c r="M32" i="1"/>
  <c r="L32" i="1"/>
  <c r="J32" i="1"/>
  <c r="G32" i="1"/>
  <c r="D32" i="1"/>
  <c r="N32" i="1" s="1"/>
  <c r="J31" i="1"/>
  <c r="G31" i="1"/>
  <c r="D31" i="1"/>
  <c r="N31" i="1" s="1"/>
  <c r="P30" i="1"/>
  <c r="R30" i="1" s="1"/>
  <c r="O30" i="1"/>
  <c r="M30" i="1"/>
  <c r="L30" i="1"/>
  <c r="J30" i="1"/>
  <c r="G30" i="1"/>
  <c r="D30" i="1"/>
  <c r="N30" i="1" s="1"/>
  <c r="R29" i="1"/>
  <c r="N29" i="1"/>
  <c r="M29" i="1"/>
  <c r="L29" i="1"/>
  <c r="J29" i="1"/>
  <c r="G29" i="1"/>
  <c r="D29" i="1"/>
  <c r="R28" i="1"/>
  <c r="N28" i="1"/>
  <c r="M28" i="1"/>
  <c r="L28" i="1"/>
  <c r="J28" i="1"/>
  <c r="G28" i="1"/>
  <c r="D28" i="1"/>
  <c r="P27" i="1"/>
  <c r="R27" i="1" s="1"/>
  <c r="O27" i="1"/>
  <c r="M27" i="1"/>
  <c r="L27" i="1"/>
  <c r="J27" i="1"/>
  <c r="G27" i="1"/>
  <c r="D27" i="1"/>
  <c r="N27" i="1" s="1"/>
  <c r="R26" i="1"/>
  <c r="P26" i="1"/>
  <c r="O26" i="1"/>
  <c r="M26" i="1"/>
  <c r="L26" i="1"/>
  <c r="J26" i="1"/>
  <c r="G26" i="1"/>
  <c r="D26" i="1"/>
  <c r="N26" i="1" s="1"/>
  <c r="P25" i="1"/>
  <c r="O25" i="1"/>
  <c r="R25" i="1" s="1"/>
  <c r="N25" i="1"/>
  <c r="M25" i="1"/>
  <c r="L25" i="1"/>
  <c r="J25" i="1"/>
  <c r="G25" i="1"/>
  <c r="D25" i="1"/>
  <c r="Q25" i="1" s="1"/>
  <c r="P24" i="1"/>
  <c r="R24" i="1" s="1"/>
  <c r="O24" i="1"/>
  <c r="N24" i="1"/>
  <c r="M24" i="1"/>
  <c r="L24" i="1"/>
  <c r="J24" i="1"/>
  <c r="G24" i="1"/>
  <c r="D24" i="1"/>
  <c r="Q24" i="1" s="1"/>
  <c r="R23" i="1"/>
  <c r="N23" i="1"/>
  <c r="M23" i="1"/>
  <c r="L23" i="1"/>
  <c r="J23" i="1"/>
  <c r="G23" i="1"/>
  <c r="D23" i="1"/>
  <c r="P22" i="1"/>
  <c r="R22" i="1" s="1"/>
  <c r="O22" i="1"/>
  <c r="N22" i="1"/>
  <c r="M22" i="1"/>
  <c r="L22" i="1"/>
  <c r="J22" i="1"/>
  <c r="G22" i="1"/>
  <c r="D22" i="1"/>
  <c r="Q22" i="1" s="1"/>
  <c r="P21" i="1"/>
  <c r="R21" i="1" s="1"/>
  <c r="O21" i="1"/>
  <c r="M21" i="1"/>
  <c r="L21" i="1"/>
  <c r="J21" i="1"/>
  <c r="G21" i="1"/>
  <c r="D21" i="1"/>
  <c r="N21" i="1" s="1"/>
  <c r="R20" i="1"/>
  <c r="M20" i="1"/>
  <c r="L20" i="1"/>
  <c r="J20" i="1"/>
  <c r="G20" i="1"/>
  <c r="D20" i="1"/>
  <c r="N20" i="1" s="1"/>
  <c r="R19" i="1"/>
  <c r="P19" i="1"/>
  <c r="O19" i="1"/>
  <c r="M19" i="1"/>
  <c r="L19" i="1"/>
  <c r="J19" i="1"/>
  <c r="G19" i="1"/>
  <c r="D19" i="1"/>
  <c r="Q19" i="1" s="1"/>
  <c r="P18" i="1"/>
  <c r="O18" i="1"/>
  <c r="R18" i="1" s="1"/>
  <c r="N18" i="1"/>
  <c r="M18" i="1"/>
  <c r="L18" i="1"/>
  <c r="J18" i="1"/>
  <c r="G18" i="1"/>
  <c r="D18" i="1"/>
  <c r="Q18" i="1" s="1"/>
  <c r="P17" i="1"/>
  <c r="R17" i="1" s="1"/>
  <c r="O17" i="1"/>
  <c r="N17" i="1"/>
  <c r="M17" i="1"/>
  <c r="L17" i="1"/>
  <c r="J17" i="1"/>
  <c r="G17" i="1"/>
  <c r="D17" i="1"/>
  <c r="Q17" i="1" s="1"/>
  <c r="P16" i="1"/>
  <c r="R16" i="1" s="1"/>
  <c r="O16" i="1"/>
  <c r="M16" i="1"/>
  <c r="L16" i="1"/>
  <c r="J16" i="1"/>
  <c r="G16" i="1"/>
  <c r="D16" i="1"/>
  <c r="N16" i="1" s="1"/>
  <c r="R15" i="1"/>
  <c r="P15" i="1"/>
  <c r="O15" i="1"/>
  <c r="M15" i="1"/>
  <c r="L15" i="1"/>
  <c r="J15" i="1"/>
  <c r="G15" i="1"/>
  <c r="D15" i="1"/>
  <c r="N15" i="1" s="1"/>
  <c r="P14" i="1"/>
  <c r="O14" i="1"/>
  <c r="R14" i="1" s="1"/>
  <c r="N14" i="1"/>
  <c r="M14" i="1"/>
  <c r="L14" i="1"/>
  <c r="J14" i="1"/>
  <c r="G14" i="1"/>
  <c r="D14" i="1"/>
  <c r="Q14" i="1" s="1"/>
  <c r="P13" i="1"/>
  <c r="O13" i="1"/>
  <c r="N13" i="1"/>
  <c r="M13" i="1"/>
  <c r="L13" i="1"/>
  <c r="J13" i="1"/>
  <c r="G13" i="1"/>
  <c r="D13" i="1"/>
  <c r="Q13" i="1" s="1"/>
  <c r="P12" i="1"/>
  <c r="R12" i="1" s="1"/>
  <c r="O12" i="1"/>
  <c r="N12" i="1"/>
  <c r="M12" i="1"/>
  <c r="L12" i="1"/>
  <c r="J12" i="1"/>
  <c r="G12" i="1"/>
  <c r="D12" i="1"/>
  <c r="Q12" i="1" s="1"/>
  <c r="P11" i="1"/>
  <c r="R11" i="1" s="1"/>
  <c r="O11" i="1"/>
  <c r="M11" i="1"/>
  <c r="L11" i="1"/>
  <c r="J11" i="1"/>
  <c r="G11" i="1"/>
  <c r="D11" i="1"/>
  <c r="Q11" i="1" s="1"/>
  <c r="R10" i="1"/>
  <c r="P10" i="1"/>
  <c r="O10" i="1"/>
  <c r="M10" i="1"/>
  <c r="L10" i="1"/>
  <c r="J10" i="1"/>
  <c r="G10" i="1"/>
  <c r="D10" i="1"/>
  <c r="Q10" i="1" s="1"/>
  <c r="P9" i="1"/>
  <c r="R9" i="1" s="1"/>
  <c r="O9" i="1"/>
  <c r="N9" i="1"/>
  <c r="M9" i="1"/>
  <c r="L9" i="1"/>
  <c r="J9" i="1"/>
  <c r="G9" i="1"/>
  <c r="D9" i="1"/>
  <c r="Q9" i="1" s="1"/>
  <c r="R8" i="1"/>
  <c r="N8" i="1"/>
  <c r="M8" i="1"/>
  <c r="L8" i="1"/>
  <c r="J8" i="1"/>
  <c r="J6" i="1" s="1"/>
  <c r="G8" i="1"/>
  <c r="D8" i="1"/>
  <c r="P7" i="1"/>
  <c r="R7" i="1" s="1"/>
  <c r="O7" i="1"/>
  <c r="N7" i="1"/>
  <c r="M7" i="1"/>
  <c r="L7" i="1"/>
  <c r="J7" i="1"/>
  <c r="G7" i="1"/>
  <c r="D7" i="1"/>
  <c r="Q7" i="1" s="1"/>
  <c r="P6" i="1"/>
  <c r="R6" i="1" s="1"/>
  <c r="O6" i="1"/>
  <c r="I6" i="1"/>
  <c r="H6" i="1"/>
  <c r="F6" i="1"/>
  <c r="G6" i="1" s="1"/>
  <c r="E6" i="1"/>
  <c r="C6" i="1"/>
  <c r="M6" i="1" s="1"/>
  <c r="B6" i="1"/>
  <c r="D6" i="1" s="1"/>
  <c r="N6" i="1" l="1"/>
  <c r="Q6" i="1"/>
  <c r="Q26" i="1"/>
  <c r="Q32" i="1"/>
  <c r="Q30" i="1"/>
  <c r="Q33" i="1"/>
  <c r="Q15" i="1"/>
  <c r="Q27" i="1"/>
  <c r="N10" i="1"/>
  <c r="N37" i="1"/>
  <c r="Q21" i="1"/>
  <c r="L6" i="1"/>
  <c r="N19" i="1"/>
  <c r="N38" i="1"/>
  <c r="N11" i="1"/>
  <c r="Q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csm12</author>
  </authors>
  <commentList>
    <comment ref="O3" authorId="0" shapeId="0" xr:uid="{7F4ED3D2-3F72-4E92-A1AA-FC0CA71B3EA8}">
      <text>
        <r>
          <rPr>
            <b/>
            <sz val="8"/>
            <color indexed="81"/>
            <rFont val="Tahoma"/>
            <family val="2"/>
          </rPr>
          <t>csm12: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<sst xmlns="http://schemas.openxmlformats.org/spreadsheetml/2006/main" count="103" uniqueCount="50">
  <si>
    <t>DISTRICT WISE ENROLMENT OF GOVERNMENT SCHOOLS,
% SHARE WITH TOTAL PRIMARY SCHOOLS, GER &amp; GPI, 2018-19</t>
  </si>
  <si>
    <t>Table No. 36</t>
  </si>
  <si>
    <t xml:space="preserve">   </t>
  </si>
  <si>
    <t>District</t>
  </si>
  <si>
    <t>Govt Schools</t>
  </si>
  <si>
    <t>Total Primary Schools
(Govt: Pvt &amp; Deeni Madaris)</t>
  </si>
  <si>
    <t>Population (5-9)</t>
  </si>
  <si>
    <t>% share of Govt: Primary Schools</t>
  </si>
  <si>
    <t>GER of Govt: Primary Schools (%)</t>
  </si>
  <si>
    <t>GPI</t>
  </si>
  <si>
    <t>Enrolment (5-9)</t>
  </si>
  <si>
    <t>Boys</t>
  </si>
  <si>
    <t>Girls</t>
  </si>
  <si>
    <t>Total</t>
  </si>
  <si>
    <t>Khyber 
Pakhtunkhwa</t>
  </si>
  <si>
    <t>Abbottabad</t>
  </si>
  <si>
    <t>Bajaur</t>
  </si>
  <si>
    <t>Bannu</t>
  </si>
  <si>
    <t>Battagram</t>
  </si>
  <si>
    <t>Buner</t>
  </si>
  <si>
    <t>Charsadda</t>
  </si>
  <si>
    <t>Chitral</t>
  </si>
  <si>
    <t>D.I.Khan</t>
  </si>
  <si>
    <t>Dir Lower</t>
  </si>
  <si>
    <t>Dir Upper</t>
  </si>
  <si>
    <t>Hangu</t>
  </si>
  <si>
    <t>Haripur</t>
  </si>
  <si>
    <t>Karak</t>
  </si>
  <si>
    <t>Khyber</t>
  </si>
  <si>
    <t>Kohat</t>
  </si>
  <si>
    <t>Kohistan</t>
  </si>
  <si>
    <t>Kurram</t>
  </si>
  <si>
    <t>Lakki</t>
  </si>
  <si>
    <t>Malakand</t>
  </si>
  <si>
    <t>Mansehra</t>
  </si>
  <si>
    <t>Mardan</t>
  </si>
  <si>
    <t>Mohmand</t>
  </si>
  <si>
    <t>N. Waziristan</t>
  </si>
  <si>
    <t>Nowshera</t>
  </si>
  <si>
    <t>Orakzai</t>
  </si>
  <si>
    <t>-</t>
  </si>
  <si>
    <t>Peshawar</t>
  </si>
  <si>
    <t>S. Waziristan</t>
  </si>
  <si>
    <t>Shangla</t>
  </si>
  <si>
    <t>Swabi</t>
  </si>
  <si>
    <t>Swat</t>
  </si>
  <si>
    <t>Tank</t>
  </si>
  <si>
    <t>Tor Ghar</t>
  </si>
  <si>
    <t>(Continued)</t>
  </si>
  <si>
    <r>
      <t xml:space="preserve">Source:  </t>
    </r>
    <r>
      <rPr>
        <sz val="9"/>
        <rFont val="Arial"/>
        <family val="2"/>
      </rPr>
      <t>Annual School Census Rrport, EMA Khyber Pakhtunkhwa Peshawar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</si>
</sst>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F233D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3" borderId="0" xfId="0" applyFill="1"/>
    <xf numFmtId="0" fontId="4" fillId="2" borderId="0" xfId="0" applyFont="1" applyFill="1"/>
    <xf numFmtId="0" fontId="5" fillId="2" borderId="0" xfId="0" applyFont="1" applyFill="1"/>
    <xf numFmtId="0" fontId="5" fillId="2" borderId="1" xfId="0" applyFont="1" applyFill="1" applyBorder="1"/>
    <xf numFmtId="1" fontId="6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top" wrapText="1"/>
    </xf>
    <xf numFmtId="0" fontId="4" fillId="3" borderId="0" xfId="0" applyFont="1" applyFill="1"/>
    <xf numFmtId="49" fontId="8" fillId="2" borderId="9" xfId="0" applyNumberFormat="1" applyFont="1" applyFill="1" applyBorder="1" applyAlignment="1">
      <alignment horizontal="center" vertical="center"/>
    </xf>
    <xf numFmtId="49" fontId="10" fillId="2" borderId="9" xfId="1" applyNumberFormat="1" applyFont="1" applyFill="1" applyBorder="1" applyAlignment="1">
      <alignment horizontal="left" vertical="center" wrapText="1"/>
    </xf>
    <xf numFmtId="3" fontId="10" fillId="2" borderId="9" xfId="0" applyNumberFormat="1" applyFont="1" applyFill="1" applyBorder="1" applyAlignment="1">
      <alignment horizontal="right" vertical="center"/>
    </xf>
    <xf numFmtId="49" fontId="8" fillId="2" borderId="9" xfId="1" applyNumberFormat="1" applyFont="1" applyFill="1" applyBorder="1" applyAlignment="1">
      <alignment horizontal="left" vertical="center" wrapText="1"/>
    </xf>
    <xf numFmtId="2" fontId="11" fillId="2" borderId="9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49" fontId="12" fillId="2" borderId="9" xfId="0" applyNumberFormat="1" applyFont="1" applyFill="1" applyBorder="1" applyAlignment="1">
      <alignment horizontal="left" vertical="center"/>
    </xf>
    <xf numFmtId="3" fontId="12" fillId="2" borderId="16" xfId="0" applyNumberFormat="1" applyFont="1" applyFill="1" applyBorder="1" applyAlignment="1">
      <alignment horizontal="right" vertical="center"/>
    </xf>
    <xf numFmtId="3" fontId="12" fillId="2" borderId="9" xfId="0" applyNumberFormat="1" applyFont="1" applyFill="1" applyBorder="1" applyAlignment="1">
      <alignment horizontal="right" vertical="center"/>
    </xf>
    <xf numFmtId="3" fontId="13" fillId="2" borderId="16" xfId="0" applyNumberFormat="1" applyFont="1" applyFill="1" applyBorder="1" applyAlignment="1">
      <alignment horizontal="right" vertical="center"/>
    </xf>
    <xf numFmtId="2" fontId="14" fillId="2" borderId="9" xfId="0" applyNumberFormat="1" applyFont="1" applyFill="1" applyBorder="1" applyAlignment="1">
      <alignment horizontal="right" vertical="center"/>
    </xf>
    <xf numFmtId="2" fontId="13" fillId="2" borderId="16" xfId="0" applyNumberFormat="1" applyFont="1" applyFill="1" applyBorder="1" applyAlignment="1">
      <alignment horizontal="right" vertical="center"/>
    </xf>
    <xf numFmtId="2" fontId="12" fillId="2" borderId="6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2" fillId="2" borderId="9" xfId="0" applyFont="1" applyFill="1" applyBorder="1" applyAlignment="1">
      <alignment horizontal="left" vertical="center" wrapText="1"/>
    </xf>
    <xf numFmtId="3" fontId="12" fillId="2" borderId="16" xfId="0" applyNumberFormat="1" applyFont="1" applyFill="1" applyBorder="1" applyAlignment="1">
      <alignment horizontal="right"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2" fontId="12" fillId="2" borderId="16" xfId="0" applyNumberFormat="1" applyFont="1" applyFill="1" applyBorder="1" applyAlignment="1">
      <alignment horizontal="right" vertical="center" wrapText="1"/>
    </xf>
    <xf numFmtId="2" fontId="14" fillId="2" borderId="6" xfId="0" applyNumberFormat="1" applyFont="1" applyFill="1" applyBorder="1" applyAlignment="1">
      <alignment horizontal="right" vertical="center"/>
    </xf>
    <xf numFmtId="2" fontId="12" fillId="2" borderId="9" xfId="0" applyNumberFormat="1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left" vertical="center"/>
    </xf>
    <xf numFmtId="49" fontId="12" fillId="2" borderId="16" xfId="0" applyNumberFormat="1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 wrapText="1"/>
    </xf>
    <xf numFmtId="49" fontId="12" fillId="2" borderId="17" xfId="0" applyNumberFormat="1" applyFont="1" applyFill="1" applyBorder="1" applyAlignment="1">
      <alignment horizontal="left" vertical="center"/>
    </xf>
    <xf numFmtId="2" fontId="14" fillId="2" borderId="2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vertical="center"/>
    </xf>
    <xf numFmtId="1" fontId="12" fillId="2" borderId="0" xfId="0" applyNumberFormat="1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horizontal="right"/>
    </xf>
    <xf numFmtId="2" fontId="14" fillId="2" borderId="0" xfId="0" applyNumberFormat="1" applyFont="1" applyFill="1" applyAlignment="1">
      <alignment horizontal="right" vertical="center"/>
    </xf>
    <xf numFmtId="2" fontId="14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 2 2" xfId="1" xr:uid="{F329E928-D9EE-4E62-9E76-F1BB45CFC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6F79-4E4C-4FC9-9060-D4332F48073C}">
  <sheetPr>
    <tabColor rgb="FF0070C0"/>
  </sheetPr>
  <dimension ref="A1:R40"/>
  <sheetViews>
    <sheetView tabSelected="1" view="pageBreakPreview" zoomScaleSheetLayoutView="100" workbookViewId="0">
      <selection sqref="A1:J1"/>
    </sheetView>
  </sheetViews>
  <sheetFormatPr defaultColWidth="9.1328125" defaultRowHeight="13" x14ac:dyDescent="0.6"/>
  <cols>
    <col min="1" max="1" width="11.86328125" style="1" customWidth="1"/>
    <col min="2" max="10" width="8.1328125" style="1" customWidth="1"/>
    <col min="11" max="11" width="15.40625" style="1" bestFit="1" customWidth="1"/>
    <col min="12" max="18" width="10" style="1" customWidth="1"/>
    <col min="19" max="16384" width="9.1328125" style="1"/>
  </cols>
  <sheetData>
    <row r="1" spans="1:18" ht="60" customHeight="1" x14ac:dyDescent="0.6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 t="s">
        <v>0</v>
      </c>
      <c r="L1" s="46"/>
      <c r="M1" s="46"/>
      <c r="N1" s="46"/>
      <c r="O1" s="46"/>
      <c r="P1" s="46"/>
      <c r="Q1" s="46"/>
      <c r="R1" s="46"/>
    </row>
    <row r="2" spans="1:18" s="7" customFormat="1" ht="12.95" customHeight="1" x14ac:dyDescent="0.6">
      <c r="A2" s="2" t="s">
        <v>1</v>
      </c>
      <c r="B2" s="3"/>
      <c r="C2" s="4"/>
      <c r="D2" s="4"/>
      <c r="E2" s="5"/>
      <c r="F2" s="5"/>
      <c r="G2" s="5"/>
      <c r="H2" s="5"/>
      <c r="I2" s="5"/>
      <c r="J2" s="5"/>
      <c r="K2" s="2" t="s">
        <v>1</v>
      </c>
      <c r="L2" s="2" t="s">
        <v>2</v>
      </c>
      <c r="M2" s="6"/>
      <c r="N2" s="6"/>
      <c r="O2" s="3"/>
      <c r="P2" s="3"/>
      <c r="Q2" s="3"/>
      <c r="R2" s="3"/>
    </row>
    <row r="3" spans="1:18" ht="26.15" customHeight="1" x14ac:dyDescent="0.6">
      <c r="A3" s="47" t="s">
        <v>3</v>
      </c>
      <c r="B3" s="50" t="s">
        <v>4</v>
      </c>
      <c r="C3" s="51"/>
      <c r="D3" s="52"/>
      <c r="E3" s="53" t="s">
        <v>5</v>
      </c>
      <c r="F3" s="54"/>
      <c r="G3" s="55"/>
      <c r="H3" s="56" t="s">
        <v>6</v>
      </c>
      <c r="I3" s="57"/>
      <c r="J3" s="58"/>
      <c r="K3" s="60" t="s">
        <v>3</v>
      </c>
      <c r="L3" s="61" t="s">
        <v>7</v>
      </c>
      <c r="M3" s="61"/>
      <c r="N3" s="62"/>
      <c r="O3" s="65" t="s">
        <v>8</v>
      </c>
      <c r="P3" s="61"/>
      <c r="Q3" s="62"/>
      <c r="R3" s="67" t="s">
        <v>9</v>
      </c>
    </row>
    <row r="4" spans="1:18" ht="20.149999999999999" customHeight="1" x14ac:dyDescent="0.6">
      <c r="A4" s="48"/>
      <c r="B4" s="45" t="s">
        <v>10</v>
      </c>
      <c r="C4" s="45"/>
      <c r="D4" s="45"/>
      <c r="E4" s="45" t="s">
        <v>10</v>
      </c>
      <c r="F4" s="45"/>
      <c r="G4" s="45"/>
      <c r="H4" s="59"/>
      <c r="I4" s="51"/>
      <c r="J4" s="52"/>
      <c r="K4" s="60"/>
      <c r="L4" s="63"/>
      <c r="M4" s="63"/>
      <c r="N4" s="64"/>
      <c r="O4" s="66"/>
      <c r="P4" s="63"/>
      <c r="Q4" s="64"/>
      <c r="R4" s="68"/>
    </row>
    <row r="5" spans="1:18" ht="20.149999999999999" customHeight="1" x14ac:dyDescent="0.6">
      <c r="A5" s="49"/>
      <c r="B5" s="8" t="s">
        <v>11</v>
      </c>
      <c r="C5" s="8" t="s">
        <v>12</v>
      </c>
      <c r="D5" s="8" t="s">
        <v>13</v>
      </c>
      <c r="E5" s="8" t="s">
        <v>11</v>
      </c>
      <c r="F5" s="8" t="s">
        <v>12</v>
      </c>
      <c r="G5" s="8" t="s">
        <v>13</v>
      </c>
      <c r="H5" s="8" t="s">
        <v>11</v>
      </c>
      <c r="I5" s="8" t="s">
        <v>12</v>
      </c>
      <c r="J5" s="8" t="s">
        <v>13</v>
      </c>
      <c r="K5" s="60"/>
      <c r="L5" s="8" t="s">
        <v>11</v>
      </c>
      <c r="M5" s="8" t="s">
        <v>12</v>
      </c>
      <c r="N5" s="8" t="s">
        <v>13</v>
      </c>
      <c r="O5" s="8" t="s">
        <v>11</v>
      </c>
      <c r="P5" s="8" t="s">
        <v>12</v>
      </c>
      <c r="Q5" s="8" t="s">
        <v>13</v>
      </c>
      <c r="R5" s="69"/>
    </row>
    <row r="6" spans="1:18" ht="26.15" customHeight="1" x14ac:dyDescent="0.6">
      <c r="A6" s="9" t="s">
        <v>14</v>
      </c>
      <c r="B6" s="10">
        <f>SUM(B7:B38)</f>
        <v>1971189</v>
      </c>
      <c r="C6" s="10">
        <f>SUM(C7:C38)</f>
        <v>1651869</v>
      </c>
      <c r="D6" s="10">
        <f>B6+C6</f>
        <v>3623058</v>
      </c>
      <c r="E6" s="10">
        <f>SUM(E7:E38)</f>
        <v>3171878</v>
      </c>
      <c r="F6" s="10">
        <f>SUM(F7:F38)</f>
        <v>2185311</v>
      </c>
      <c r="G6" s="10">
        <f>E6+F6</f>
        <v>5357189</v>
      </c>
      <c r="H6" s="10">
        <f>SUM(H7:H38)</f>
        <v>3347179</v>
      </c>
      <c r="I6" s="10">
        <f>SUM(I7:I38)</f>
        <v>3067243</v>
      </c>
      <c r="J6" s="10">
        <f>SUM(J7:J38)</f>
        <v>6414422</v>
      </c>
      <c r="K6" s="11" t="s">
        <v>14</v>
      </c>
      <c r="L6" s="12">
        <f>B6/E6*100</f>
        <v>62.145801320227321</v>
      </c>
      <c r="M6" s="12">
        <f>C6/F6*100</f>
        <v>75.589652914390669</v>
      </c>
      <c r="N6" s="12">
        <f>D6/G6*100</f>
        <v>67.629833481700942</v>
      </c>
      <c r="O6" s="13">
        <f>B6/H6*100</f>
        <v>58.891054228052944</v>
      </c>
      <c r="P6" s="13">
        <f>C6/I6*100</f>
        <v>53.855172218177692</v>
      </c>
      <c r="Q6" s="13">
        <f>D6/J6*100</f>
        <v>56.483000338923759</v>
      </c>
      <c r="R6" s="14">
        <f t="shared" ref="R6:R12" si="0">P6/O6</f>
        <v>0.91448816673625799</v>
      </c>
    </row>
    <row r="7" spans="1:18" s="22" customFormat="1" ht="16.5" customHeight="1" x14ac:dyDescent="0.6">
      <c r="A7" s="15" t="s">
        <v>15</v>
      </c>
      <c r="B7" s="16">
        <v>60746</v>
      </c>
      <c r="C7" s="16">
        <v>59940</v>
      </c>
      <c r="D7" s="17">
        <f t="shared" ref="D7:D37" si="1">SUM(B7,C7)</f>
        <v>120686</v>
      </c>
      <c r="E7" s="18">
        <v>113847</v>
      </c>
      <c r="F7" s="18">
        <v>100191</v>
      </c>
      <c r="G7" s="17">
        <f>E7+F7</f>
        <v>214038</v>
      </c>
      <c r="H7" s="17">
        <v>99717</v>
      </c>
      <c r="I7" s="17">
        <v>92472</v>
      </c>
      <c r="J7" s="17">
        <f>H7+I7</f>
        <v>192189</v>
      </c>
      <c r="K7" s="15" t="s">
        <v>15</v>
      </c>
      <c r="L7" s="19">
        <f t="shared" ref="L7:N38" si="2">B7/E7*100</f>
        <v>53.35757639639165</v>
      </c>
      <c r="M7" s="19">
        <f t="shared" si="2"/>
        <v>59.82573285025601</v>
      </c>
      <c r="N7" s="19">
        <f t="shared" si="2"/>
        <v>56.385314757192653</v>
      </c>
      <c r="O7" s="20">
        <f>B7/H7*100</f>
        <v>60.918399069366302</v>
      </c>
      <c r="P7" s="20">
        <f>C7/I7*100</f>
        <v>64.819621074487415</v>
      </c>
      <c r="Q7" s="20">
        <f>D7/G7*100</f>
        <v>56.385314757192653</v>
      </c>
      <c r="R7" s="21">
        <f t="shared" si="0"/>
        <v>1.0640401268700264</v>
      </c>
    </row>
    <row r="8" spans="1:18" s="22" customFormat="1" ht="16.5" customHeight="1" x14ac:dyDescent="0.6">
      <c r="A8" s="23" t="s">
        <v>16</v>
      </c>
      <c r="B8" s="24">
        <v>68517</v>
      </c>
      <c r="C8" s="24">
        <v>30556</v>
      </c>
      <c r="D8" s="25">
        <f t="shared" si="1"/>
        <v>99073</v>
      </c>
      <c r="E8" s="24">
        <v>91987</v>
      </c>
      <c r="F8" s="24">
        <v>32136</v>
      </c>
      <c r="G8" s="25">
        <f t="shared" ref="G8:G38" si="3">E8+F8</f>
        <v>124123</v>
      </c>
      <c r="H8" s="25">
        <v>95422</v>
      </c>
      <c r="I8" s="25">
        <v>90717</v>
      </c>
      <c r="J8" s="25">
        <f t="shared" ref="J8:J38" si="4">H8+I8</f>
        <v>186139</v>
      </c>
      <c r="K8" s="23" t="s">
        <v>16</v>
      </c>
      <c r="L8" s="19">
        <f t="shared" si="2"/>
        <v>74.485525128550776</v>
      </c>
      <c r="M8" s="19">
        <f t="shared" si="2"/>
        <v>95.083395568832458</v>
      </c>
      <c r="N8" s="19">
        <f t="shared" si="2"/>
        <v>79.818405936047313</v>
      </c>
      <c r="O8" s="26">
        <v>1</v>
      </c>
      <c r="P8" s="26">
        <v>0</v>
      </c>
      <c r="Q8" s="26">
        <v>0</v>
      </c>
      <c r="R8" s="27">
        <f t="shared" si="0"/>
        <v>0</v>
      </c>
    </row>
    <row r="9" spans="1:18" s="22" customFormat="1" ht="16.5" customHeight="1" x14ac:dyDescent="0.6">
      <c r="A9" s="15" t="s">
        <v>17</v>
      </c>
      <c r="B9" s="16">
        <v>62932</v>
      </c>
      <c r="C9" s="16">
        <v>52543</v>
      </c>
      <c r="D9" s="17">
        <f t="shared" si="1"/>
        <v>115475</v>
      </c>
      <c r="E9" s="18">
        <v>107578</v>
      </c>
      <c r="F9" s="18">
        <v>62884</v>
      </c>
      <c r="G9" s="17">
        <f t="shared" si="3"/>
        <v>170462</v>
      </c>
      <c r="H9" s="17">
        <v>112869</v>
      </c>
      <c r="I9" s="17">
        <v>101268</v>
      </c>
      <c r="J9" s="17">
        <f t="shared" si="4"/>
        <v>214137</v>
      </c>
      <c r="K9" s="15" t="s">
        <v>17</v>
      </c>
      <c r="L9" s="19">
        <f t="shared" si="2"/>
        <v>58.498949599360458</v>
      </c>
      <c r="M9" s="19">
        <f t="shared" si="2"/>
        <v>83.555435404872469</v>
      </c>
      <c r="N9" s="19">
        <f t="shared" si="2"/>
        <v>67.742370733653246</v>
      </c>
      <c r="O9" s="20">
        <f t="shared" ref="O9:P19" si="5">B9/H9*100</f>
        <v>55.756673665931302</v>
      </c>
      <c r="P9" s="20">
        <f t="shared" si="5"/>
        <v>51.885096970415134</v>
      </c>
      <c r="Q9" s="20">
        <f t="shared" ref="Q9:Q19" si="6">D9/G9*100</f>
        <v>67.742370733653246</v>
      </c>
      <c r="R9" s="21">
        <f t="shared" si="0"/>
        <v>0.93056299020431343</v>
      </c>
    </row>
    <row r="10" spans="1:18" s="22" customFormat="1" ht="16.5" customHeight="1" x14ac:dyDescent="0.6">
      <c r="A10" s="15" t="s">
        <v>18</v>
      </c>
      <c r="B10" s="16">
        <v>34928</v>
      </c>
      <c r="C10" s="16">
        <v>24137</v>
      </c>
      <c r="D10" s="17">
        <f t="shared" si="1"/>
        <v>59065</v>
      </c>
      <c r="E10" s="18">
        <v>48296</v>
      </c>
      <c r="F10" s="18">
        <v>26786</v>
      </c>
      <c r="G10" s="17">
        <f t="shared" si="3"/>
        <v>75082</v>
      </c>
      <c r="H10" s="17">
        <v>46532</v>
      </c>
      <c r="I10" s="17">
        <v>42832</v>
      </c>
      <c r="J10" s="17">
        <f t="shared" si="4"/>
        <v>89364</v>
      </c>
      <c r="K10" s="15" t="s">
        <v>18</v>
      </c>
      <c r="L10" s="19">
        <f t="shared" si="2"/>
        <v>72.320689083982117</v>
      </c>
      <c r="M10" s="19">
        <f t="shared" si="2"/>
        <v>90.110505487941467</v>
      </c>
      <c r="N10" s="19">
        <f t="shared" si="2"/>
        <v>78.667323726059507</v>
      </c>
      <c r="O10" s="20">
        <f t="shared" si="5"/>
        <v>75.062322702656232</v>
      </c>
      <c r="P10" s="20">
        <f t="shared" si="5"/>
        <v>56.3527269331341</v>
      </c>
      <c r="Q10" s="20">
        <f t="shared" si="6"/>
        <v>78.667323726059507</v>
      </c>
      <c r="R10" s="21">
        <f t="shared" si="0"/>
        <v>0.75074584564034474</v>
      </c>
    </row>
    <row r="11" spans="1:18" s="22" customFormat="1" ht="16.5" customHeight="1" x14ac:dyDescent="0.6">
      <c r="A11" s="15" t="s">
        <v>19</v>
      </c>
      <c r="B11" s="16">
        <v>65521</v>
      </c>
      <c r="C11" s="16">
        <v>50697</v>
      </c>
      <c r="D11" s="17">
        <f t="shared" si="1"/>
        <v>116218</v>
      </c>
      <c r="E11" s="18">
        <v>90544</v>
      </c>
      <c r="F11" s="18">
        <v>58850</v>
      </c>
      <c r="G11" s="17">
        <f t="shared" si="3"/>
        <v>149394</v>
      </c>
      <c r="H11" s="17">
        <v>103476</v>
      </c>
      <c r="I11" s="17">
        <v>93696</v>
      </c>
      <c r="J11" s="17">
        <f t="shared" si="4"/>
        <v>197172</v>
      </c>
      <c r="K11" s="15" t="s">
        <v>19</v>
      </c>
      <c r="L11" s="19">
        <f t="shared" si="2"/>
        <v>72.363712670083061</v>
      </c>
      <c r="M11" s="19">
        <f t="shared" si="2"/>
        <v>86.146134239592186</v>
      </c>
      <c r="N11" s="19">
        <f t="shared" si="2"/>
        <v>77.792950185415748</v>
      </c>
      <c r="O11" s="20">
        <f t="shared" si="5"/>
        <v>63.319996907495458</v>
      </c>
      <c r="P11" s="20">
        <f t="shared" si="5"/>
        <v>54.107966188524593</v>
      </c>
      <c r="Q11" s="20">
        <f t="shared" si="6"/>
        <v>77.792950185415748</v>
      </c>
      <c r="R11" s="21">
        <f t="shared" si="0"/>
        <v>0.85451624812255167</v>
      </c>
    </row>
    <row r="12" spans="1:18" s="22" customFormat="1" ht="16.5" customHeight="1" x14ac:dyDescent="0.6">
      <c r="A12" s="15" t="s">
        <v>20</v>
      </c>
      <c r="B12" s="16">
        <v>85708</v>
      </c>
      <c r="C12" s="16">
        <v>84195</v>
      </c>
      <c r="D12" s="17">
        <f t="shared" si="1"/>
        <v>169903</v>
      </c>
      <c r="E12" s="18">
        <v>146718</v>
      </c>
      <c r="F12" s="18">
        <v>112319</v>
      </c>
      <c r="G12" s="17">
        <f t="shared" si="3"/>
        <v>259037</v>
      </c>
      <c r="H12" s="17">
        <v>165733</v>
      </c>
      <c r="I12" s="17">
        <v>149161</v>
      </c>
      <c r="J12" s="17">
        <f t="shared" si="4"/>
        <v>314894</v>
      </c>
      <c r="K12" s="15" t="s">
        <v>20</v>
      </c>
      <c r="L12" s="19">
        <f t="shared" si="2"/>
        <v>58.416826837879462</v>
      </c>
      <c r="M12" s="19">
        <f t="shared" si="2"/>
        <v>74.960603281724374</v>
      </c>
      <c r="N12" s="19">
        <f t="shared" si="2"/>
        <v>65.59024386477607</v>
      </c>
      <c r="O12" s="20">
        <f t="shared" si="5"/>
        <v>51.714504655077739</v>
      </c>
      <c r="P12" s="20">
        <f t="shared" si="5"/>
        <v>56.445719725665555</v>
      </c>
      <c r="Q12" s="20">
        <f t="shared" si="6"/>
        <v>65.59024386477607</v>
      </c>
      <c r="R12" s="21">
        <f t="shared" si="0"/>
        <v>1.0914871969120421</v>
      </c>
    </row>
    <row r="13" spans="1:18" s="22" customFormat="1" ht="16.5" customHeight="1" x14ac:dyDescent="0.6">
      <c r="A13" s="15" t="s">
        <v>21</v>
      </c>
      <c r="B13" s="16">
        <v>23724</v>
      </c>
      <c r="C13" s="16">
        <v>22617</v>
      </c>
      <c r="D13" s="17">
        <f t="shared" si="1"/>
        <v>46341</v>
      </c>
      <c r="E13" s="18">
        <v>42018</v>
      </c>
      <c r="F13" s="18">
        <v>36769</v>
      </c>
      <c r="G13" s="17">
        <f t="shared" si="3"/>
        <v>78787</v>
      </c>
      <c r="H13" s="17">
        <v>46994</v>
      </c>
      <c r="I13" s="17">
        <v>44519</v>
      </c>
      <c r="J13" s="17">
        <f t="shared" si="4"/>
        <v>91513</v>
      </c>
      <c r="K13" s="15" t="s">
        <v>21</v>
      </c>
      <c r="L13" s="19">
        <f t="shared" si="2"/>
        <v>56.461516492931594</v>
      </c>
      <c r="M13" s="19">
        <f t="shared" si="2"/>
        <v>61.511055508716581</v>
      </c>
      <c r="N13" s="19">
        <f t="shared" si="2"/>
        <v>58.818079124728698</v>
      </c>
      <c r="O13" s="20">
        <f t="shared" si="5"/>
        <v>50.483040388134661</v>
      </c>
      <c r="P13" s="20">
        <f t="shared" si="5"/>
        <v>50.803027920663091</v>
      </c>
      <c r="Q13" s="20">
        <f t="shared" si="6"/>
        <v>58.818079124728698</v>
      </c>
      <c r="R13" s="21">
        <v>1</v>
      </c>
    </row>
    <row r="14" spans="1:18" s="22" customFormat="1" ht="16.5" customHeight="1" x14ac:dyDescent="0.6">
      <c r="A14" s="15" t="s">
        <v>22</v>
      </c>
      <c r="B14" s="16">
        <v>83919</v>
      </c>
      <c r="C14" s="16">
        <v>72371</v>
      </c>
      <c r="D14" s="17">
        <f>SUM(B14,C14)</f>
        <v>156290</v>
      </c>
      <c r="E14" s="18">
        <v>142861</v>
      </c>
      <c r="F14" s="18">
        <v>96869</v>
      </c>
      <c r="G14" s="17">
        <f t="shared" si="3"/>
        <v>239730</v>
      </c>
      <c r="H14" s="17">
        <v>150584</v>
      </c>
      <c r="I14" s="17">
        <v>136790</v>
      </c>
      <c r="J14" s="17">
        <f t="shared" si="4"/>
        <v>287374</v>
      </c>
      <c r="K14" s="15" t="s">
        <v>22</v>
      </c>
      <c r="L14" s="19">
        <f t="shared" si="2"/>
        <v>58.74171397372271</v>
      </c>
      <c r="M14" s="19">
        <f t="shared" si="2"/>
        <v>74.710175597972523</v>
      </c>
      <c r="N14" s="19">
        <f t="shared" si="2"/>
        <v>65.194176782213319</v>
      </c>
      <c r="O14" s="20">
        <f t="shared" si="5"/>
        <v>55.729028316421406</v>
      </c>
      <c r="P14" s="20">
        <f t="shared" si="5"/>
        <v>52.906645222603984</v>
      </c>
      <c r="Q14" s="20">
        <f t="shared" si="6"/>
        <v>65.194176782213319</v>
      </c>
      <c r="R14" s="21">
        <f t="shared" ref="R14:R30" si="7">P14/O14</f>
        <v>0.94935524305587504</v>
      </c>
    </row>
    <row r="15" spans="1:18" s="22" customFormat="1" ht="16.5" customHeight="1" x14ac:dyDescent="0.6">
      <c r="A15" s="15" t="s">
        <v>23</v>
      </c>
      <c r="B15" s="16">
        <v>112113</v>
      </c>
      <c r="C15" s="16">
        <v>103853</v>
      </c>
      <c r="D15" s="17">
        <f t="shared" si="1"/>
        <v>215966</v>
      </c>
      <c r="E15" s="18">
        <v>153250</v>
      </c>
      <c r="F15" s="18">
        <v>122814</v>
      </c>
      <c r="G15" s="17">
        <f t="shared" si="3"/>
        <v>276064</v>
      </c>
      <c r="H15" s="17">
        <v>140541</v>
      </c>
      <c r="I15" s="17">
        <v>130646</v>
      </c>
      <c r="J15" s="17">
        <f t="shared" si="4"/>
        <v>271187</v>
      </c>
      <c r="K15" s="15" t="s">
        <v>23</v>
      </c>
      <c r="L15" s="19">
        <f t="shared" si="2"/>
        <v>73.156933115823819</v>
      </c>
      <c r="M15" s="19">
        <f t="shared" si="2"/>
        <v>84.561206377123128</v>
      </c>
      <c r="N15" s="19">
        <f t="shared" si="2"/>
        <v>78.230410339631391</v>
      </c>
      <c r="O15" s="20">
        <f t="shared" si="5"/>
        <v>79.772450743911023</v>
      </c>
      <c r="P15" s="20">
        <f t="shared" si="5"/>
        <v>79.491909434655483</v>
      </c>
      <c r="Q15" s="20">
        <f t="shared" si="6"/>
        <v>78.230410339631391</v>
      </c>
      <c r="R15" s="21">
        <f t="shared" si="7"/>
        <v>0.99648323065620559</v>
      </c>
    </row>
    <row r="16" spans="1:18" s="22" customFormat="1" ht="16.5" customHeight="1" x14ac:dyDescent="0.6">
      <c r="A16" s="15" t="s">
        <v>24</v>
      </c>
      <c r="B16" s="16">
        <v>89962</v>
      </c>
      <c r="C16" s="16">
        <v>68739</v>
      </c>
      <c r="D16" s="17">
        <f t="shared" si="1"/>
        <v>158701</v>
      </c>
      <c r="E16" s="18">
        <v>99770</v>
      </c>
      <c r="F16" s="18">
        <v>72139</v>
      </c>
      <c r="G16" s="17">
        <f t="shared" si="3"/>
        <v>171909</v>
      </c>
      <c r="H16" s="17">
        <v>97624</v>
      </c>
      <c r="I16" s="17">
        <v>91421</v>
      </c>
      <c r="J16" s="17">
        <f t="shared" si="4"/>
        <v>189045</v>
      </c>
      <c r="K16" s="15" t="s">
        <v>24</v>
      </c>
      <c r="L16" s="19">
        <f t="shared" si="2"/>
        <v>90.169389596070957</v>
      </c>
      <c r="M16" s="19">
        <f t="shared" si="2"/>
        <v>95.286876724102072</v>
      </c>
      <c r="N16" s="19">
        <f t="shared" si="2"/>
        <v>92.316865318278857</v>
      </c>
      <c r="O16" s="20">
        <f t="shared" si="5"/>
        <v>92.151520118003774</v>
      </c>
      <c r="P16" s="20">
        <f t="shared" si="5"/>
        <v>75.189507881121415</v>
      </c>
      <c r="Q16" s="20">
        <f t="shared" si="6"/>
        <v>92.316865318278857</v>
      </c>
      <c r="R16" s="21">
        <f t="shared" si="7"/>
        <v>0.81593345161141329</v>
      </c>
    </row>
    <row r="17" spans="1:18" s="22" customFormat="1" ht="16.5" customHeight="1" x14ac:dyDescent="0.6">
      <c r="A17" s="15" t="s">
        <v>25</v>
      </c>
      <c r="B17" s="16">
        <v>34378</v>
      </c>
      <c r="C17" s="16">
        <v>18235</v>
      </c>
      <c r="D17" s="17">
        <f t="shared" si="1"/>
        <v>52613</v>
      </c>
      <c r="E17" s="18">
        <v>63437</v>
      </c>
      <c r="F17" s="18">
        <v>23929</v>
      </c>
      <c r="G17" s="17">
        <f t="shared" si="3"/>
        <v>87366</v>
      </c>
      <c r="H17" s="17">
        <v>56804</v>
      </c>
      <c r="I17" s="17">
        <v>51844</v>
      </c>
      <c r="J17" s="17">
        <f t="shared" si="4"/>
        <v>108648</v>
      </c>
      <c r="K17" s="15" t="s">
        <v>25</v>
      </c>
      <c r="L17" s="19">
        <f t="shared" si="2"/>
        <v>54.192348314075375</v>
      </c>
      <c r="M17" s="19">
        <f t="shared" si="2"/>
        <v>76.2046052906515</v>
      </c>
      <c r="N17" s="19">
        <f t="shared" si="2"/>
        <v>60.221367580065476</v>
      </c>
      <c r="O17" s="20">
        <f t="shared" si="5"/>
        <v>60.520385888317726</v>
      </c>
      <c r="P17" s="20">
        <f t="shared" si="5"/>
        <v>35.172826170820152</v>
      </c>
      <c r="Q17" s="20">
        <f t="shared" si="6"/>
        <v>60.221367580065476</v>
      </c>
      <c r="R17" s="21">
        <f t="shared" si="7"/>
        <v>0.58117319733761941</v>
      </c>
    </row>
    <row r="18" spans="1:18" s="22" customFormat="1" ht="16.5" customHeight="1" x14ac:dyDescent="0.6">
      <c r="A18" s="15" t="s">
        <v>26</v>
      </c>
      <c r="B18" s="16">
        <v>46240</v>
      </c>
      <c r="C18" s="16">
        <v>46653</v>
      </c>
      <c r="D18" s="17">
        <f t="shared" si="1"/>
        <v>92893</v>
      </c>
      <c r="E18" s="18">
        <v>88536</v>
      </c>
      <c r="F18" s="18">
        <v>78721</v>
      </c>
      <c r="G18" s="17">
        <f t="shared" si="3"/>
        <v>167257</v>
      </c>
      <c r="H18" s="17">
        <v>81753</v>
      </c>
      <c r="I18" s="17">
        <v>77350</v>
      </c>
      <c r="J18" s="17">
        <f t="shared" si="4"/>
        <v>159103</v>
      </c>
      <c r="K18" s="15" t="s">
        <v>26</v>
      </c>
      <c r="L18" s="19">
        <f t="shared" si="2"/>
        <v>52.227342549923193</v>
      </c>
      <c r="M18" s="19">
        <f t="shared" si="2"/>
        <v>59.263728865232913</v>
      </c>
      <c r="N18" s="19">
        <f t="shared" si="2"/>
        <v>55.539080576597691</v>
      </c>
      <c r="O18" s="20">
        <f t="shared" si="5"/>
        <v>56.560615512580583</v>
      </c>
      <c r="P18" s="20">
        <f t="shared" si="5"/>
        <v>60.31415643180349</v>
      </c>
      <c r="Q18" s="20">
        <f t="shared" si="6"/>
        <v>55.539080576597691</v>
      </c>
      <c r="R18" s="21">
        <f t="shared" si="7"/>
        <v>1.0663631554431727</v>
      </c>
    </row>
    <row r="19" spans="1:18" s="22" customFormat="1" ht="16.5" customHeight="1" x14ac:dyDescent="0.6">
      <c r="A19" s="15" t="s">
        <v>27</v>
      </c>
      <c r="B19" s="16">
        <v>40949</v>
      </c>
      <c r="C19" s="16">
        <v>42667</v>
      </c>
      <c r="D19" s="17">
        <f t="shared" si="1"/>
        <v>83616</v>
      </c>
      <c r="E19" s="18">
        <v>71407</v>
      </c>
      <c r="F19" s="18">
        <v>54126</v>
      </c>
      <c r="G19" s="17">
        <f t="shared" si="3"/>
        <v>125533</v>
      </c>
      <c r="H19" s="17">
        <v>76943</v>
      </c>
      <c r="I19" s="17">
        <v>71347</v>
      </c>
      <c r="J19" s="17">
        <f t="shared" si="4"/>
        <v>148290</v>
      </c>
      <c r="K19" s="15" t="s">
        <v>27</v>
      </c>
      <c r="L19" s="19">
        <f t="shared" si="2"/>
        <v>57.345918467377146</v>
      </c>
      <c r="M19" s="19">
        <f t="shared" si="2"/>
        <v>78.829028562982671</v>
      </c>
      <c r="N19" s="19">
        <f t="shared" si="2"/>
        <v>66.60878016139182</v>
      </c>
      <c r="O19" s="20">
        <f t="shared" si="5"/>
        <v>53.219916041745186</v>
      </c>
      <c r="P19" s="20">
        <f t="shared" si="5"/>
        <v>59.802093991338111</v>
      </c>
      <c r="Q19" s="20">
        <f t="shared" si="6"/>
        <v>66.60878016139182</v>
      </c>
      <c r="R19" s="21">
        <f t="shared" si="7"/>
        <v>1.1236788488059606</v>
      </c>
    </row>
    <row r="20" spans="1:18" s="22" customFormat="1" ht="16.5" customHeight="1" x14ac:dyDescent="0.6">
      <c r="A20" s="23" t="s">
        <v>28</v>
      </c>
      <c r="B20" s="24">
        <v>42160</v>
      </c>
      <c r="C20" s="24">
        <v>38594</v>
      </c>
      <c r="D20" s="25">
        <f t="shared" si="1"/>
        <v>80754</v>
      </c>
      <c r="E20" s="24">
        <v>68885</v>
      </c>
      <c r="F20" s="24">
        <v>43065</v>
      </c>
      <c r="G20" s="25">
        <f t="shared" si="3"/>
        <v>111950</v>
      </c>
      <c r="H20" s="25">
        <v>87299</v>
      </c>
      <c r="I20" s="25">
        <v>80406</v>
      </c>
      <c r="J20" s="25">
        <f t="shared" si="4"/>
        <v>167705</v>
      </c>
      <c r="K20" s="23" t="s">
        <v>28</v>
      </c>
      <c r="L20" s="19">
        <f t="shared" si="2"/>
        <v>61.203455033751908</v>
      </c>
      <c r="M20" s="19">
        <f t="shared" si="2"/>
        <v>89.618019273191692</v>
      </c>
      <c r="N20" s="19">
        <f t="shared" si="2"/>
        <v>72.133988387673071</v>
      </c>
      <c r="O20" s="26">
        <v>1</v>
      </c>
      <c r="P20" s="26">
        <v>0</v>
      </c>
      <c r="Q20" s="26">
        <v>1</v>
      </c>
      <c r="R20" s="27">
        <f t="shared" si="7"/>
        <v>0</v>
      </c>
    </row>
    <row r="21" spans="1:18" s="22" customFormat="1" ht="16.5" customHeight="1" x14ac:dyDescent="0.6">
      <c r="A21" s="15" t="s">
        <v>29</v>
      </c>
      <c r="B21" s="16">
        <v>58281</v>
      </c>
      <c r="C21" s="16">
        <v>48832</v>
      </c>
      <c r="D21" s="17">
        <f t="shared" si="1"/>
        <v>107113</v>
      </c>
      <c r="E21" s="18">
        <v>104395</v>
      </c>
      <c r="F21" s="18">
        <v>74274</v>
      </c>
      <c r="G21" s="17">
        <f t="shared" si="3"/>
        <v>178669</v>
      </c>
      <c r="H21" s="17">
        <v>92320</v>
      </c>
      <c r="I21" s="17">
        <v>85878</v>
      </c>
      <c r="J21" s="17">
        <f t="shared" si="4"/>
        <v>178198</v>
      </c>
      <c r="K21" s="15" t="s">
        <v>29</v>
      </c>
      <c r="L21" s="19">
        <f t="shared" si="2"/>
        <v>55.82738636907898</v>
      </c>
      <c r="M21" s="19">
        <f t="shared" si="2"/>
        <v>65.745752214772338</v>
      </c>
      <c r="N21" s="19">
        <f t="shared" si="2"/>
        <v>59.950523034214108</v>
      </c>
      <c r="O21" s="20">
        <f>B21/H21*100</f>
        <v>63.129332755632582</v>
      </c>
      <c r="P21" s="20">
        <f>C21/I21*100</f>
        <v>56.862060131814893</v>
      </c>
      <c r="Q21" s="20">
        <f>D21/G21*100</f>
        <v>59.950523034214108</v>
      </c>
      <c r="R21" s="21">
        <f t="shared" si="7"/>
        <v>0.90072328741256169</v>
      </c>
    </row>
    <row r="22" spans="1:18" s="22" customFormat="1" ht="16.5" customHeight="1" x14ac:dyDescent="0.6">
      <c r="A22" s="15" t="s">
        <v>30</v>
      </c>
      <c r="B22" s="16">
        <v>40941</v>
      </c>
      <c r="C22" s="16">
        <v>17545</v>
      </c>
      <c r="D22" s="17">
        <f t="shared" si="1"/>
        <v>58486</v>
      </c>
      <c r="E22" s="18">
        <v>44471</v>
      </c>
      <c r="F22" s="18">
        <v>17644</v>
      </c>
      <c r="G22" s="17">
        <f t="shared" si="3"/>
        <v>62115</v>
      </c>
      <c r="H22" s="17">
        <v>50065</v>
      </c>
      <c r="I22" s="17">
        <v>38355</v>
      </c>
      <c r="J22" s="17">
        <f t="shared" si="4"/>
        <v>88420</v>
      </c>
      <c r="K22" s="15" t="s">
        <v>30</v>
      </c>
      <c r="L22" s="19">
        <f t="shared" si="2"/>
        <v>92.062242809921074</v>
      </c>
      <c r="M22" s="19">
        <f t="shared" si="2"/>
        <v>99.438902743142137</v>
      </c>
      <c r="N22" s="19">
        <f t="shared" si="2"/>
        <v>94.157610883039524</v>
      </c>
      <c r="O22" s="20">
        <f>B22/H22*100</f>
        <v>81.775691600918805</v>
      </c>
      <c r="P22" s="20">
        <f>C22/I22*100</f>
        <v>45.743710076913047</v>
      </c>
      <c r="Q22" s="20">
        <f>D22/G22*100</f>
        <v>94.157610883039524</v>
      </c>
      <c r="R22" s="21">
        <f t="shared" si="7"/>
        <v>0.55938028992956979</v>
      </c>
    </row>
    <row r="23" spans="1:18" s="22" customFormat="1" ht="16.5" customHeight="1" x14ac:dyDescent="0.6">
      <c r="A23" s="23" t="s">
        <v>31</v>
      </c>
      <c r="B23" s="24">
        <v>32312</v>
      </c>
      <c r="C23" s="24">
        <v>19245</v>
      </c>
      <c r="D23" s="25">
        <f t="shared" si="1"/>
        <v>51557</v>
      </c>
      <c r="E23" s="24">
        <v>44186</v>
      </c>
      <c r="F23" s="24">
        <v>20781</v>
      </c>
      <c r="G23" s="25">
        <f t="shared" si="3"/>
        <v>64967</v>
      </c>
      <c r="H23" s="25">
        <v>67882</v>
      </c>
      <c r="I23" s="25">
        <v>64643</v>
      </c>
      <c r="J23" s="25">
        <f t="shared" si="4"/>
        <v>132525</v>
      </c>
      <c r="K23" s="23" t="s">
        <v>31</v>
      </c>
      <c r="L23" s="19">
        <f t="shared" si="2"/>
        <v>73.127234870773549</v>
      </c>
      <c r="M23" s="19">
        <f t="shared" si="2"/>
        <v>92.608632885809143</v>
      </c>
      <c r="N23" s="19">
        <f t="shared" si="2"/>
        <v>79.358751366078167</v>
      </c>
      <c r="O23" s="26">
        <v>2</v>
      </c>
      <c r="P23" s="26">
        <v>1</v>
      </c>
      <c r="Q23" s="26">
        <v>1</v>
      </c>
      <c r="R23" s="27">
        <f t="shared" si="7"/>
        <v>0.5</v>
      </c>
    </row>
    <row r="24" spans="1:18" s="22" customFormat="1" ht="16.5" customHeight="1" x14ac:dyDescent="0.6">
      <c r="A24" s="15" t="s">
        <v>32</v>
      </c>
      <c r="B24" s="16">
        <v>53001</v>
      </c>
      <c r="C24" s="16">
        <v>38680</v>
      </c>
      <c r="D24" s="17">
        <f t="shared" si="1"/>
        <v>91681</v>
      </c>
      <c r="E24" s="18">
        <v>76372</v>
      </c>
      <c r="F24" s="18">
        <v>43841</v>
      </c>
      <c r="G24" s="17">
        <f t="shared" si="3"/>
        <v>120213</v>
      </c>
      <c r="H24" s="17">
        <v>89428</v>
      </c>
      <c r="I24" s="17">
        <v>80801</v>
      </c>
      <c r="J24" s="17">
        <f t="shared" si="4"/>
        <v>170229</v>
      </c>
      <c r="K24" s="15" t="s">
        <v>32</v>
      </c>
      <c r="L24" s="19">
        <f t="shared" si="2"/>
        <v>69.398470643691397</v>
      </c>
      <c r="M24" s="19">
        <f t="shared" si="2"/>
        <v>88.227914509249331</v>
      </c>
      <c r="N24" s="19">
        <f t="shared" si="2"/>
        <v>76.265462138038316</v>
      </c>
      <c r="O24" s="20">
        <f t="shared" ref="O24:P27" si="8">B24/H24*100</f>
        <v>59.266672630496039</v>
      </c>
      <c r="P24" s="20">
        <f t="shared" si="8"/>
        <v>47.87069466962042</v>
      </c>
      <c r="Q24" s="20">
        <f>D24/G24*100</f>
        <v>76.265462138038316</v>
      </c>
      <c r="R24" s="21">
        <f t="shared" si="7"/>
        <v>0.80771692664568873</v>
      </c>
    </row>
    <row r="25" spans="1:18" s="22" customFormat="1" ht="16.5" customHeight="1" x14ac:dyDescent="0.6">
      <c r="A25" s="15" t="s">
        <v>33</v>
      </c>
      <c r="B25" s="16">
        <v>48985</v>
      </c>
      <c r="C25" s="16">
        <v>49628</v>
      </c>
      <c r="D25" s="17">
        <f t="shared" si="1"/>
        <v>98613</v>
      </c>
      <c r="E25" s="18">
        <v>75151</v>
      </c>
      <c r="F25" s="18">
        <v>64907</v>
      </c>
      <c r="G25" s="17">
        <f t="shared" si="3"/>
        <v>140058</v>
      </c>
      <c r="H25" s="17">
        <v>81669</v>
      </c>
      <c r="I25" s="17">
        <v>75097</v>
      </c>
      <c r="J25" s="17">
        <f t="shared" si="4"/>
        <v>156766</v>
      </c>
      <c r="K25" s="15" t="s">
        <v>33</v>
      </c>
      <c r="L25" s="19">
        <f t="shared" si="2"/>
        <v>65.18210003858897</v>
      </c>
      <c r="M25" s="19">
        <f t="shared" si="2"/>
        <v>76.460166083781417</v>
      </c>
      <c r="N25" s="19">
        <f t="shared" si="2"/>
        <v>70.40868782932786</v>
      </c>
      <c r="O25" s="20">
        <f t="shared" si="8"/>
        <v>59.979918941091483</v>
      </c>
      <c r="P25" s="20">
        <f t="shared" si="8"/>
        <v>66.085196479220215</v>
      </c>
      <c r="Q25" s="20">
        <f>D25/G25*100</f>
        <v>70.40868782932786</v>
      </c>
      <c r="R25" s="21">
        <f t="shared" si="7"/>
        <v>1.1017886927143892</v>
      </c>
    </row>
    <row r="26" spans="1:18" s="22" customFormat="1" ht="16.5" customHeight="1" x14ac:dyDescent="0.6">
      <c r="A26" s="15" t="s">
        <v>34</v>
      </c>
      <c r="B26" s="16">
        <v>94564</v>
      </c>
      <c r="C26" s="16">
        <v>87226</v>
      </c>
      <c r="D26" s="17">
        <f t="shared" si="1"/>
        <v>181790</v>
      </c>
      <c r="E26" s="18">
        <v>136398</v>
      </c>
      <c r="F26" s="18">
        <v>114369</v>
      </c>
      <c r="G26" s="17">
        <f t="shared" si="3"/>
        <v>250767</v>
      </c>
      <c r="H26" s="17">
        <v>137544</v>
      </c>
      <c r="I26" s="17">
        <v>126467</v>
      </c>
      <c r="J26" s="17">
        <f t="shared" si="4"/>
        <v>264011</v>
      </c>
      <c r="K26" s="15" t="s">
        <v>34</v>
      </c>
      <c r="L26" s="19">
        <f t="shared" si="2"/>
        <v>69.329462308831509</v>
      </c>
      <c r="M26" s="19">
        <f t="shared" si="2"/>
        <v>76.267170299644135</v>
      </c>
      <c r="N26" s="19">
        <f t="shared" si="2"/>
        <v>72.493589666901954</v>
      </c>
      <c r="O26" s="20">
        <f t="shared" si="8"/>
        <v>68.751817600186129</v>
      </c>
      <c r="P26" s="20">
        <f t="shared" si="8"/>
        <v>68.971352210458065</v>
      </c>
      <c r="Q26" s="20">
        <f>D26/G26*100</f>
        <v>72.493589666901954</v>
      </c>
      <c r="R26" s="21">
        <f t="shared" si="7"/>
        <v>1.0031931462750352</v>
      </c>
    </row>
    <row r="27" spans="1:18" s="22" customFormat="1" ht="16.5" customHeight="1" x14ac:dyDescent="0.6">
      <c r="A27" s="15" t="s">
        <v>35</v>
      </c>
      <c r="B27" s="16">
        <v>140614</v>
      </c>
      <c r="C27" s="16">
        <v>139891</v>
      </c>
      <c r="D27" s="17">
        <f t="shared" si="1"/>
        <v>280505</v>
      </c>
      <c r="E27" s="18">
        <v>224069</v>
      </c>
      <c r="F27" s="18">
        <v>178319</v>
      </c>
      <c r="G27" s="17">
        <f t="shared" si="3"/>
        <v>402388</v>
      </c>
      <c r="H27" s="17">
        <v>238965</v>
      </c>
      <c r="I27" s="17">
        <v>217868</v>
      </c>
      <c r="J27" s="17">
        <f t="shared" si="4"/>
        <v>456833</v>
      </c>
      <c r="K27" s="15" t="s">
        <v>35</v>
      </c>
      <c r="L27" s="19">
        <f t="shared" si="2"/>
        <v>62.754776430474543</v>
      </c>
      <c r="M27" s="19">
        <f t="shared" si="2"/>
        <v>78.449856717455788</v>
      </c>
      <c r="N27" s="19">
        <f t="shared" si="2"/>
        <v>69.710080817519398</v>
      </c>
      <c r="O27" s="20">
        <f t="shared" si="8"/>
        <v>58.842926788441815</v>
      </c>
      <c r="P27" s="20">
        <f t="shared" si="8"/>
        <v>64.209062368039355</v>
      </c>
      <c r="Q27" s="20">
        <f>D27/G27*100</f>
        <v>69.710080817519398</v>
      </c>
      <c r="R27" s="21">
        <f t="shared" si="7"/>
        <v>1.091194233062037</v>
      </c>
    </row>
    <row r="28" spans="1:18" s="22" customFormat="1" ht="16.5" customHeight="1" x14ac:dyDescent="0.6">
      <c r="A28" s="23" t="s">
        <v>36</v>
      </c>
      <c r="B28" s="24">
        <v>29563</v>
      </c>
      <c r="C28" s="24">
        <v>14216</v>
      </c>
      <c r="D28" s="25">
        <f t="shared" si="1"/>
        <v>43779</v>
      </c>
      <c r="E28" s="24">
        <v>38599</v>
      </c>
      <c r="F28" s="24">
        <v>14941</v>
      </c>
      <c r="G28" s="25">
        <f t="shared" si="3"/>
        <v>53540</v>
      </c>
      <c r="H28" s="25">
        <v>51867</v>
      </c>
      <c r="I28" s="25">
        <v>47030</v>
      </c>
      <c r="J28" s="25">
        <f t="shared" si="4"/>
        <v>98897</v>
      </c>
      <c r="K28" s="23" t="s">
        <v>36</v>
      </c>
      <c r="L28" s="19">
        <f t="shared" si="2"/>
        <v>76.590067100183944</v>
      </c>
      <c r="M28" s="19">
        <f t="shared" si="2"/>
        <v>95.147580483234051</v>
      </c>
      <c r="N28" s="19">
        <f t="shared" si="2"/>
        <v>81.768771012327235</v>
      </c>
      <c r="O28" s="26">
        <v>2</v>
      </c>
      <c r="P28" s="26">
        <v>1</v>
      </c>
      <c r="Q28" s="26">
        <v>2</v>
      </c>
      <c r="R28" s="19">
        <f t="shared" si="7"/>
        <v>0.5</v>
      </c>
    </row>
    <row r="29" spans="1:18" s="22" customFormat="1" ht="16.5" customHeight="1" x14ac:dyDescent="0.6">
      <c r="A29" s="23" t="s">
        <v>37</v>
      </c>
      <c r="B29" s="24">
        <v>36514</v>
      </c>
      <c r="C29" s="24">
        <v>25750</v>
      </c>
      <c r="D29" s="25">
        <f t="shared" si="1"/>
        <v>62264</v>
      </c>
      <c r="E29" s="24">
        <v>46890</v>
      </c>
      <c r="F29" s="24">
        <v>26172</v>
      </c>
      <c r="G29" s="25">
        <f t="shared" si="3"/>
        <v>73062</v>
      </c>
      <c r="H29" s="25">
        <v>54223</v>
      </c>
      <c r="I29" s="25">
        <v>47568</v>
      </c>
      <c r="J29" s="25">
        <f t="shared" si="4"/>
        <v>101791</v>
      </c>
      <c r="K29" s="23" t="s">
        <v>37</v>
      </c>
      <c r="L29" s="19">
        <f t="shared" si="2"/>
        <v>77.871614416719979</v>
      </c>
      <c r="M29" s="19">
        <f t="shared" si="2"/>
        <v>98.38758979061592</v>
      </c>
      <c r="N29" s="19">
        <f t="shared" si="2"/>
        <v>85.220771399633193</v>
      </c>
      <c r="O29" s="26">
        <v>1</v>
      </c>
      <c r="P29" s="26">
        <v>0</v>
      </c>
      <c r="Q29" s="26">
        <v>1</v>
      </c>
      <c r="R29" s="19">
        <f t="shared" si="7"/>
        <v>0</v>
      </c>
    </row>
    <row r="30" spans="1:18" s="22" customFormat="1" ht="16.5" customHeight="1" x14ac:dyDescent="0.6">
      <c r="A30" s="15" t="s">
        <v>38</v>
      </c>
      <c r="B30" s="16">
        <v>72533</v>
      </c>
      <c r="C30" s="16">
        <v>70646</v>
      </c>
      <c r="D30" s="17">
        <f t="shared" si="1"/>
        <v>143179</v>
      </c>
      <c r="E30" s="18">
        <v>127048</v>
      </c>
      <c r="F30" s="18">
        <v>102416</v>
      </c>
      <c r="G30" s="17">
        <f t="shared" si="3"/>
        <v>229464</v>
      </c>
      <c r="H30" s="17">
        <v>130648</v>
      </c>
      <c r="I30" s="17">
        <v>121060</v>
      </c>
      <c r="J30" s="17">
        <f t="shared" si="4"/>
        <v>251708</v>
      </c>
      <c r="K30" s="15" t="s">
        <v>38</v>
      </c>
      <c r="L30" s="19">
        <f>B30/E30*100</f>
        <v>57.091020716579564</v>
      </c>
      <c r="M30" s="19">
        <f t="shared" si="2"/>
        <v>68.97945633494767</v>
      </c>
      <c r="N30" s="19">
        <f t="shared" si="2"/>
        <v>62.397151622912531</v>
      </c>
      <c r="O30" s="20">
        <f>B30/H30*100</f>
        <v>55.517880105321169</v>
      </c>
      <c r="P30" s="20">
        <f>C30/I30*100</f>
        <v>58.356187014703451</v>
      </c>
      <c r="Q30" s="20">
        <f>D30/G30*100</f>
        <v>62.397151622912531</v>
      </c>
      <c r="R30" s="28">
        <f t="shared" si="7"/>
        <v>1.0511241946558085</v>
      </c>
    </row>
    <row r="31" spans="1:18" s="22" customFormat="1" ht="16.5" customHeight="1" x14ac:dyDescent="0.6">
      <c r="A31" s="29" t="s">
        <v>39</v>
      </c>
      <c r="B31" s="24">
        <v>16817</v>
      </c>
      <c r="C31" s="24">
        <v>8672</v>
      </c>
      <c r="D31" s="25">
        <f t="shared" si="1"/>
        <v>25489</v>
      </c>
      <c r="E31" s="24">
        <v>23493</v>
      </c>
      <c r="F31" s="24">
        <v>8909</v>
      </c>
      <c r="G31" s="25">
        <f t="shared" si="3"/>
        <v>32402</v>
      </c>
      <c r="H31" s="25">
        <v>34524</v>
      </c>
      <c r="I31" s="25">
        <v>34496</v>
      </c>
      <c r="J31" s="25">
        <f t="shared" si="4"/>
        <v>69020</v>
      </c>
      <c r="K31" s="29" t="s">
        <v>39</v>
      </c>
      <c r="L31" s="19" t="s">
        <v>40</v>
      </c>
      <c r="M31" s="19" t="s">
        <v>40</v>
      </c>
      <c r="N31" s="19">
        <f t="shared" si="2"/>
        <v>78.664897228566133</v>
      </c>
      <c r="O31" s="26">
        <v>0</v>
      </c>
      <c r="P31" s="26">
        <v>0</v>
      </c>
      <c r="Q31" s="26">
        <v>0</v>
      </c>
      <c r="R31" s="19">
        <v>0</v>
      </c>
    </row>
    <row r="32" spans="1:18" s="22" customFormat="1" ht="16.5" customHeight="1" x14ac:dyDescent="0.6">
      <c r="A32" s="30" t="s">
        <v>41</v>
      </c>
      <c r="B32" s="16">
        <v>147470</v>
      </c>
      <c r="C32" s="16">
        <v>137156</v>
      </c>
      <c r="D32" s="16">
        <f t="shared" si="1"/>
        <v>284626</v>
      </c>
      <c r="E32" s="18">
        <v>353418</v>
      </c>
      <c r="F32" s="18">
        <v>242956</v>
      </c>
      <c r="G32" s="16">
        <f t="shared" si="3"/>
        <v>596374</v>
      </c>
      <c r="H32" s="16">
        <v>355652</v>
      </c>
      <c r="I32" s="16">
        <v>327289</v>
      </c>
      <c r="J32" s="16">
        <f t="shared" si="4"/>
        <v>682941</v>
      </c>
      <c r="K32" s="30" t="s">
        <v>41</v>
      </c>
      <c r="L32" s="19">
        <f t="shared" si="2"/>
        <v>41.726793768285717</v>
      </c>
      <c r="M32" s="19">
        <f t="shared" si="2"/>
        <v>56.45302029997201</v>
      </c>
      <c r="N32" s="19">
        <f t="shared" si="2"/>
        <v>47.726091345363812</v>
      </c>
      <c r="O32" s="20">
        <f>B32/H32*100</f>
        <v>41.464690202782492</v>
      </c>
      <c r="P32" s="20">
        <f>C32/I32*100</f>
        <v>41.906694083821947</v>
      </c>
      <c r="Q32" s="20">
        <f>D32/G32*100</f>
        <v>47.726091345363812</v>
      </c>
      <c r="R32" s="28">
        <f t="shared" ref="R32:R36" si="9">P32/O32</f>
        <v>1.0106597656675558</v>
      </c>
    </row>
    <row r="33" spans="1:18" s="22" customFormat="1" ht="16.5" customHeight="1" x14ac:dyDescent="0.6">
      <c r="A33" s="31" t="s">
        <v>42</v>
      </c>
      <c r="B33" s="24">
        <v>25988</v>
      </c>
      <c r="C33" s="24">
        <v>13962</v>
      </c>
      <c r="D33" s="24">
        <f t="shared" si="1"/>
        <v>39950</v>
      </c>
      <c r="E33" s="24">
        <v>40388</v>
      </c>
      <c r="F33" s="24">
        <v>21698</v>
      </c>
      <c r="G33" s="24">
        <f t="shared" si="3"/>
        <v>62086</v>
      </c>
      <c r="H33" s="24">
        <v>79057</v>
      </c>
      <c r="I33" s="24">
        <v>71965</v>
      </c>
      <c r="J33" s="24">
        <f t="shared" si="4"/>
        <v>151022</v>
      </c>
      <c r="K33" s="31" t="s">
        <v>42</v>
      </c>
      <c r="L33" s="19">
        <f t="shared" si="2"/>
        <v>64.34584530058433</v>
      </c>
      <c r="M33" s="19">
        <f t="shared" si="2"/>
        <v>64.346944418840451</v>
      </c>
      <c r="N33" s="19">
        <f t="shared" si="2"/>
        <v>64.34622942370261</v>
      </c>
      <c r="O33" s="26">
        <f>B33/H33*100</f>
        <v>32.872484409982675</v>
      </c>
      <c r="P33" s="26">
        <f>C33/I33*100</f>
        <v>19.401097755853538</v>
      </c>
      <c r="Q33" s="26">
        <f>D33/G33*100</f>
        <v>64.34622942370261</v>
      </c>
      <c r="R33" s="19">
        <f t="shared" si="9"/>
        <v>0.59019262170406073</v>
      </c>
    </row>
    <row r="34" spans="1:18" s="22" customFormat="1" ht="16.5" customHeight="1" x14ac:dyDescent="0.6">
      <c r="A34" s="30" t="s">
        <v>43</v>
      </c>
      <c r="B34" s="16">
        <v>60830</v>
      </c>
      <c r="C34" s="16">
        <v>34986</v>
      </c>
      <c r="D34" s="16">
        <f t="shared" si="1"/>
        <v>95816</v>
      </c>
      <c r="E34" s="18">
        <v>77822</v>
      </c>
      <c r="F34" s="18">
        <v>37897</v>
      </c>
      <c r="G34" s="16">
        <f t="shared" si="3"/>
        <v>115719</v>
      </c>
      <c r="H34" s="16">
        <v>63546</v>
      </c>
      <c r="I34" s="16">
        <v>54658</v>
      </c>
      <c r="J34" s="16">
        <f t="shared" si="4"/>
        <v>118204</v>
      </c>
      <c r="K34" s="30" t="s">
        <v>43</v>
      </c>
      <c r="L34" s="19">
        <f t="shared" si="2"/>
        <v>78.165557297422325</v>
      </c>
      <c r="M34" s="19">
        <f t="shared" si="2"/>
        <v>92.318653191545508</v>
      </c>
      <c r="N34" s="19">
        <f t="shared" si="2"/>
        <v>82.80057726043259</v>
      </c>
      <c r="O34" s="20">
        <v>18</v>
      </c>
      <c r="P34" s="20">
        <v>14</v>
      </c>
      <c r="Q34" s="20">
        <v>16</v>
      </c>
      <c r="R34" s="28">
        <f t="shared" si="9"/>
        <v>0.77777777777777779</v>
      </c>
    </row>
    <row r="35" spans="1:18" s="22" customFormat="1" ht="16.5" customHeight="1" x14ac:dyDescent="0.6">
      <c r="A35" s="30" t="s">
        <v>44</v>
      </c>
      <c r="B35" s="16">
        <v>95028</v>
      </c>
      <c r="C35" s="16">
        <v>88909</v>
      </c>
      <c r="D35" s="16">
        <f t="shared" si="1"/>
        <v>183937</v>
      </c>
      <c r="E35" s="18">
        <v>156345</v>
      </c>
      <c r="F35" s="18">
        <v>119532</v>
      </c>
      <c r="G35" s="16">
        <f t="shared" si="3"/>
        <v>275877</v>
      </c>
      <c r="H35" s="16">
        <v>160550</v>
      </c>
      <c r="I35" s="16">
        <v>149006</v>
      </c>
      <c r="J35" s="16">
        <f t="shared" si="4"/>
        <v>309556</v>
      </c>
      <c r="K35" s="30" t="s">
        <v>44</v>
      </c>
      <c r="L35" s="19">
        <f t="shared" si="2"/>
        <v>60.780965173174707</v>
      </c>
      <c r="M35" s="19">
        <f t="shared" si="2"/>
        <v>74.380918917110066</v>
      </c>
      <c r="N35" s="19">
        <f t="shared" si="2"/>
        <v>66.673553793900908</v>
      </c>
      <c r="O35" s="20">
        <f t="shared" ref="O35:P38" si="10">B35/H35*100</f>
        <v>59.189037682964809</v>
      </c>
      <c r="P35" s="20">
        <f t="shared" si="10"/>
        <v>59.66806705770238</v>
      </c>
      <c r="Q35" s="20">
        <f>D35/G35*100</f>
        <v>66.673553793900908</v>
      </c>
      <c r="R35" s="28">
        <f t="shared" si="9"/>
        <v>1.0080932110655929</v>
      </c>
    </row>
    <row r="36" spans="1:18" s="22" customFormat="1" ht="16.5" customHeight="1" x14ac:dyDescent="0.6">
      <c r="A36" s="15" t="s">
        <v>45</v>
      </c>
      <c r="B36" s="16">
        <v>132226</v>
      </c>
      <c r="C36" s="16">
        <v>111153</v>
      </c>
      <c r="D36" s="16">
        <f t="shared" si="1"/>
        <v>243379</v>
      </c>
      <c r="E36" s="18">
        <v>218110</v>
      </c>
      <c r="F36" s="18">
        <v>142246</v>
      </c>
      <c r="G36" s="16">
        <f t="shared" si="3"/>
        <v>360356</v>
      </c>
      <c r="H36" s="16">
        <v>229274</v>
      </c>
      <c r="I36" s="16">
        <v>210334</v>
      </c>
      <c r="J36" s="16">
        <f t="shared" si="4"/>
        <v>439608</v>
      </c>
      <c r="K36" s="15" t="s">
        <v>45</v>
      </c>
      <c r="L36" s="19">
        <f t="shared" si="2"/>
        <v>60.623538581449729</v>
      </c>
      <c r="M36" s="19">
        <f t="shared" si="2"/>
        <v>78.141388861549714</v>
      </c>
      <c r="N36" s="19">
        <f t="shared" si="2"/>
        <v>67.538489715725561</v>
      </c>
      <c r="O36" s="20">
        <f t="shared" si="10"/>
        <v>57.671606898296361</v>
      </c>
      <c r="P36" s="20">
        <f t="shared" si="10"/>
        <v>52.845949775119571</v>
      </c>
      <c r="Q36" s="20">
        <f>D36/G36*100</f>
        <v>67.538489715725561</v>
      </c>
      <c r="R36" s="28">
        <f t="shared" si="9"/>
        <v>0.91632525288073186</v>
      </c>
    </row>
    <row r="37" spans="1:18" s="22" customFormat="1" ht="16.5" customHeight="1" x14ac:dyDescent="0.6">
      <c r="A37" s="30" t="s">
        <v>46</v>
      </c>
      <c r="B37" s="16">
        <v>18044</v>
      </c>
      <c r="C37" s="16">
        <v>20427</v>
      </c>
      <c r="D37" s="16">
        <f t="shared" si="1"/>
        <v>38471</v>
      </c>
      <c r="E37" s="18">
        <v>37889</v>
      </c>
      <c r="F37" s="18">
        <v>23534</v>
      </c>
      <c r="G37" s="16">
        <f t="shared" si="3"/>
        <v>61423</v>
      </c>
      <c r="H37" s="16">
        <v>43115</v>
      </c>
      <c r="I37" s="16">
        <v>37678</v>
      </c>
      <c r="J37" s="16">
        <f t="shared" si="4"/>
        <v>80793</v>
      </c>
      <c r="K37" s="32" t="s">
        <v>46</v>
      </c>
      <c r="L37" s="33">
        <f t="shared" si="2"/>
        <v>47.623320752725071</v>
      </c>
      <c r="M37" s="19">
        <f t="shared" si="2"/>
        <v>86.797824424237263</v>
      </c>
      <c r="N37" s="19">
        <f t="shared" si="2"/>
        <v>62.63288995978705</v>
      </c>
      <c r="O37" s="20">
        <f t="shared" si="10"/>
        <v>41.850863968456451</v>
      </c>
      <c r="P37" s="20">
        <f t="shared" si="10"/>
        <v>54.21466107542863</v>
      </c>
      <c r="Q37" s="20">
        <f>D37/G37*100</f>
        <v>62.63288995978705</v>
      </c>
      <c r="R37" s="28">
        <f>P37/O37</f>
        <v>1.2954251342646339</v>
      </c>
    </row>
    <row r="38" spans="1:18" s="22" customFormat="1" ht="16.5" customHeight="1" x14ac:dyDescent="0.6">
      <c r="A38" s="34" t="s">
        <v>47</v>
      </c>
      <c r="B38" s="16">
        <v>15681</v>
      </c>
      <c r="C38" s="16">
        <v>9148</v>
      </c>
      <c r="D38" s="16">
        <f>SUM(B38,C38)</f>
        <v>24829</v>
      </c>
      <c r="E38" s="18">
        <v>17700</v>
      </c>
      <c r="F38" s="18">
        <v>9277</v>
      </c>
      <c r="G38" s="16">
        <f t="shared" si="3"/>
        <v>26977</v>
      </c>
      <c r="H38" s="16">
        <v>24559</v>
      </c>
      <c r="I38" s="16">
        <v>22581</v>
      </c>
      <c r="J38" s="16">
        <f t="shared" si="4"/>
        <v>47140</v>
      </c>
      <c r="K38" s="35" t="s">
        <v>47</v>
      </c>
      <c r="L38" s="19">
        <f t="shared" si="2"/>
        <v>88.593220338983045</v>
      </c>
      <c r="M38" s="19" t="s">
        <v>40</v>
      </c>
      <c r="N38" s="19">
        <f t="shared" si="2"/>
        <v>92.037661711828605</v>
      </c>
      <c r="O38" s="20">
        <f t="shared" si="10"/>
        <v>63.850319638421759</v>
      </c>
      <c r="P38" s="20" t="s">
        <v>40</v>
      </c>
      <c r="Q38" s="20">
        <f>D38/G38*100</f>
        <v>92.037661711828605</v>
      </c>
      <c r="R38" s="28" t="s">
        <v>40</v>
      </c>
    </row>
    <row r="39" spans="1:18" ht="12.95" customHeight="1" x14ac:dyDescent="0.6">
      <c r="A39" s="36"/>
      <c r="B39" s="37"/>
      <c r="C39" s="37"/>
      <c r="D39" s="37"/>
      <c r="E39" s="37"/>
      <c r="F39" s="37"/>
      <c r="G39" s="38"/>
      <c r="H39" s="39"/>
      <c r="I39" s="39"/>
      <c r="J39" s="39" t="s">
        <v>48</v>
      </c>
      <c r="K39" s="39"/>
      <c r="L39" s="40"/>
      <c r="M39" s="41"/>
      <c r="N39" s="41"/>
      <c r="O39" s="42"/>
      <c r="P39" s="42"/>
      <c r="Q39" s="42"/>
      <c r="R39" s="43" t="s">
        <v>49</v>
      </c>
    </row>
    <row r="40" spans="1:18" ht="12.95" customHeight="1" x14ac:dyDescent="0.6">
      <c r="A40" s="44"/>
      <c r="B40" s="38"/>
      <c r="C40" s="38"/>
      <c r="D40" s="37"/>
      <c r="E40" s="38"/>
      <c r="F40" s="38"/>
      <c r="G40" s="39"/>
      <c r="H40" s="39"/>
      <c r="I40" s="39"/>
      <c r="J40" s="39"/>
      <c r="K40" s="39"/>
      <c r="L40" s="40"/>
      <c r="M40" s="38"/>
      <c r="N40" s="38"/>
      <c r="O40" s="38"/>
      <c r="P40" s="38"/>
      <c r="Q40" s="38"/>
      <c r="R40" s="38"/>
    </row>
  </sheetData>
  <mergeCells count="12">
    <mergeCell ref="B4:D4"/>
    <mergeCell ref="E4:G4"/>
    <mergeCell ref="A1:J1"/>
    <mergeCell ref="K1:R1"/>
    <mergeCell ref="A3:A5"/>
    <mergeCell ref="B3:D3"/>
    <mergeCell ref="E3:G3"/>
    <mergeCell ref="H3:J4"/>
    <mergeCell ref="K3:K5"/>
    <mergeCell ref="L3:N4"/>
    <mergeCell ref="O3:Q4"/>
    <mergeCell ref="R3:R5"/>
  </mergeCells>
  <printOptions horizontalCentered="1"/>
  <pageMargins left="0.78740157480314998" right="0.78740157480314998" top="0.74803149606299202" bottom="0.59055118110236204" header="0.31496062992126" footer="0.31496062992126"/>
  <pageSetup firstPageNumber="43" orientation="portrait" r:id="rId1"/>
  <headerFooter>
    <oddHeader>&amp;C&amp;P</oddHead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36</vt:lpstr>
      <vt:lpstr>'Table 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2022-07-28T07:05:36Z</dcterms:created>
  <dcterms:modified xsi:type="dcterms:W3CDTF">2022-07-28T07:51:44Z</dcterms:modified>
</cp:coreProperties>
</file>