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8" i="1" l="1"/>
  <c r="F198" i="1"/>
  <c r="E198" i="1"/>
  <c r="D198" i="1"/>
  <c r="C198" i="1"/>
  <c r="M198" i="1" s="1"/>
  <c r="M197" i="1"/>
  <c r="L196" i="1"/>
  <c r="K196" i="1"/>
  <c r="J196" i="1"/>
  <c r="I196" i="1"/>
  <c r="M196" i="1" s="1"/>
  <c r="H196" i="1"/>
  <c r="L195" i="1"/>
  <c r="K195" i="1"/>
  <c r="J195" i="1"/>
  <c r="I195" i="1"/>
  <c r="M195" i="1" s="1"/>
  <c r="H195" i="1"/>
  <c r="L194" i="1"/>
  <c r="K194" i="1"/>
  <c r="J194" i="1"/>
  <c r="I194" i="1"/>
  <c r="M194" i="1" s="1"/>
  <c r="H194" i="1"/>
  <c r="L193" i="1"/>
  <c r="K193" i="1"/>
  <c r="J193" i="1"/>
  <c r="I193" i="1"/>
  <c r="M193" i="1" s="1"/>
  <c r="H193" i="1"/>
  <c r="L192" i="1"/>
  <c r="K192" i="1"/>
  <c r="J192" i="1"/>
  <c r="I192" i="1"/>
  <c r="M192" i="1" s="1"/>
  <c r="H192" i="1"/>
  <c r="L191" i="1"/>
  <c r="K191" i="1"/>
  <c r="J191" i="1"/>
  <c r="I191" i="1"/>
  <c r="M191" i="1" s="1"/>
  <c r="H191" i="1"/>
  <c r="G188" i="1"/>
  <c r="F188" i="1"/>
  <c r="E188" i="1"/>
  <c r="D188" i="1"/>
  <c r="C188" i="1"/>
  <c r="L185" i="1"/>
  <c r="K185" i="1"/>
  <c r="J185" i="1"/>
  <c r="I185" i="1"/>
  <c r="M185" i="1" s="1"/>
  <c r="K182" i="1"/>
  <c r="G182" i="1"/>
  <c r="F182" i="1"/>
  <c r="E182" i="1"/>
  <c r="D182" i="1"/>
  <c r="J182" i="1" s="1"/>
  <c r="C182" i="1"/>
  <c r="M181" i="1"/>
  <c r="L181" i="1"/>
  <c r="K181" i="1"/>
  <c r="J181" i="1"/>
  <c r="L180" i="1"/>
  <c r="K180" i="1"/>
  <c r="J180" i="1"/>
  <c r="I180" i="1"/>
  <c r="I182" i="1" s="1"/>
  <c r="H180" i="1"/>
  <c r="G178" i="1"/>
  <c r="L178" i="1" s="1"/>
  <c r="F178" i="1"/>
  <c r="E178" i="1"/>
  <c r="D178" i="1"/>
  <c r="C178" i="1"/>
  <c r="K178" i="1" s="1"/>
  <c r="L177" i="1"/>
  <c r="K177" i="1"/>
  <c r="J177" i="1"/>
  <c r="I177" i="1"/>
  <c r="I178" i="1" s="1"/>
  <c r="M178" i="1" s="1"/>
  <c r="I175" i="1"/>
  <c r="G175" i="1"/>
  <c r="F175" i="1"/>
  <c r="E175" i="1"/>
  <c r="D175" i="1"/>
  <c r="C175" i="1"/>
  <c r="I172" i="1"/>
  <c r="G172" i="1"/>
  <c r="F172" i="1"/>
  <c r="E172" i="1"/>
  <c r="D172" i="1"/>
  <c r="C172" i="1"/>
  <c r="G168" i="1"/>
  <c r="F168" i="1"/>
  <c r="F173" i="1" s="1"/>
  <c r="E168" i="1"/>
  <c r="E173" i="1" s="1"/>
  <c r="D168" i="1"/>
  <c r="J168" i="1" s="1"/>
  <c r="C168" i="1"/>
  <c r="K168" i="1" s="1"/>
  <c r="L167" i="1"/>
  <c r="K167" i="1"/>
  <c r="J167" i="1"/>
  <c r="H167" i="1"/>
  <c r="L166" i="1"/>
  <c r="K166" i="1"/>
  <c r="J166" i="1"/>
  <c r="I166" i="1"/>
  <c r="M166" i="1" s="1"/>
  <c r="H166" i="1"/>
  <c r="L165" i="1"/>
  <c r="K165" i="1"/>
  <c r="J165" i="1"/>
  <c r="I165" i="1"/>
  <c r="M165" i="1" s="1"/>
  <c r="L164" i="1"/>
  <c r="K164" i="1"/>
  <c r="J164" i="1"/>
  <c r="I164" i="1"/>
  <c r="M164" i="1" s="1"/>
  <c r="L163" i="1"/>
  <c r="K163" i="1"/>
  <c r="J163" i="1"/>
  <c r="I163" i="1"/>
  <c r="M163" i="1" s="1"/>
  <c r="H163" i="1"/>
  <c r="L162" i="1"/>
  <c r="K162" i="1"/>
  <c r="J162" i="1"/>
  <c r="I162" i="1"/>
  <c r="M162" i="1" s="1"/>
  <c r="H162" i="1"/>
  <c r="L161" i="1"/>
  <c r="K161" i="1"/>
  <c r="J161" i="1"/>
  <c r="I161" i="1"/>
  <c r="M161" i="1" s="1"/>
  <c r="L160" i="1"/>
  <c r="K160" i="1"/>
  <c r="J160" i="1"/>
  <c r="I160" i="1"/>
  <c r="M160" i="1" s="1"/>
  <c r="L159" i="1"/>
  <c r="K159" i="1"/>
  <c r="J159" i="1"/>
  <c r="I159" i="1"/>
  <c r="M159" i="1" s="1"/>
  <c r="L158" i="1"/>
  <c r="K158" i="1"/>
  <c r="J158" i="1"/>
  <c r="I158" i="1"/>
  <c r="M158" i="1" s="1"/>
  <c r="H158" i="1"/>
  <c r="L157" i="1"/>
  <c r="K157" i="1"/>
  <c r="J157" i="1"/>
  <c r="I157" i="1"/>
  <c r="M157" i="1" s="1"/>
  <c r="H157" i="1"/>
  <c r="L156" i="1"/>
  <c r="K156" i="1"/>
  <c r="J156" i="1"/>
  <c r="I156" i="1"/>
  <c r="M156" i="1" s="1"/>
  <c r="L155" i="1"/>
  <c r="K155" i="1"/>
  <c r="J155" i="1"/>
  <c r="I155" i="1"/>
  <c r="M155" i="1" s="1"/>
  <c r="L154" i="1"/>
  <c r="K154" i="1"/>
  <c r="J154" i="1"/>
  <c r="I154" i="1"/>
  <c r="M154" i="1" s="1"/>
  <c r="L153" i="1"/>
  <c r="K153" i="1"/>
  <c r="J153" i="1"/>
  <c r="I153" i="1"/>
  <c r="M153" i="1" s="1"/>
  <c r="L152" i="1"/>
  <c r="K152" i="1"/>
  <c r="I152" i="1"/>
  <c r="M152" i="1" s="1"/>
  <c r="H152" i="1"/>
  <c r="L151" i="1"/>
  <c r="K151" i="1"/>
  <c r="J151" i="1"/>
  <c r="I151" i="1"/>
  <c r="M151" i="1" s="1"/>
  <c r="L150" i="1"/>
  <c r="K150" i="1"/>
  <c r="J150" i="1"/>
  <c r="I150" i="1"/>
  <c r="M150" i="1" s="1"/>
  <c r="L149" i="1"/>
  <c r="K149" i="1"/>
  <c r="J149" i="1"/>
  <c r="I149" i="1"/>
  <c r="M149" i="1" s="1"/>
  <c r="L148" i="1"/>
  <c r="K148" i="1"/>
  <c r="J148" i="1"/>
  <c r="I148" i="1"/>
  <c r="M148" i="1" s="1"/>
  <c r="L147" i="1"/>
  <c r="K147" i="1"/>
  <c r="J147" i="1"/>
  <c r="I147" i="1"/>
  <c r="M147" i="1" s="1"/>
  <c r="H147" i="1"/>
  <c r="L146" i="1"/>
  <c r="K146" i="1"/>
  <c r="J146" i="1"/>
  <c r="I146" i="1"/>
  <c r="M146" i="1" s="1"/>
  <c r="L145" i="1"/>
  <c r="K145" i="1"/>
  <c r="J145" i="1"/>
  <c r="I145" i="1"/>
  <c r="M145" i="1" s="1"/>
  <c r="H145" i="1"/>
  <c r="L144" i="1"/>
  <c r="K144" i="1"/>
  <c r="J144" i="1"/>
  <c r="I144" i="1"/>
  <c r="M144" i="1" s="1"/>
  <c r="H144" i="1"/>
  <c r="L143" i="1"/>
  <c r="K143" i="1"/>
  <c r="J143" i="1"/>
  <c r="I143" i="1"/>
  <c r="M143" i="1" s="1"/>
  <c r="L142" i="1"/>
  <c r="K142" i="1"/>
  <c r="J142" i="1"/>
  <c r="I142" i="1"/>
  <c r="M142" i="1" s="1"/>
  <c r="L141" i="1"/>
  <c r="K141" i="1"/>
  <c r="J141" i="1"/>
  <c r="I141" i="1"/>
  <c r="M141" i="1" s="1"/>
  <c r="H141" i="1"/>
  <c r="L140" i="1"/>
  <c r="K140" i="1"/>
  <c r="J140" i="1"/>
  <c r="I140" i="1"/>
  <c r="M140" i="1" s="1"/>
  <c r="H140" i="1"/>
  <c r="L139" i="1"/>
  <c r="K139" i="1"/>
  <c r="J139" i="1"/>
  <c r="I139" i="1"/>
  <c r="M139" i="1" s="1"/>
  <c r="H139" i="1"/>
  <c r="L138" i="1"/>
  <c r="K138" i="1"/>
  <c r="J138" i="1"/>
  <c r="I138" i="1"/>
  <c r="M138" i="1" s="1"/>
  <c r="H138" i="1"/>
  <c r="L137" i="1"/>
  <c r="K137" i="1"/>
  <c r="J137" i="1"/>
  <c r="I137" i="1"/>
  <c r="M137" i="1" s="1"/>
  <c r="H137" i="1"/>
  <c r="L136" i="1"/>
  <c r="K136" i="1"/>
  <c r="J136" i="1"/>
  <c r="I136" i="1"/>
  <c r="M136" i="1" s="1"/>
  <c r="H136" i="1"/>
  <c r="L135" i="1"/>
  <c r="K135" i="1"/>
  <c r="J135" i="1"/>
  <c r="I135" i="1"/>
  <c r="M135" i="1" s="1"/>
  <c r="H135" i="1"/>
  <c r="L134" i="1"/>
  <c r="K134" i="1"/>
  <c r="J134" i="1"/>
  <c r="I134" i="1"/>
  <c r="M134" i="1" s="1"/>
  <c r="L133" i="1"/>
  <c r="K133" i="1"/>
  <c r="J133" i="1"/>
  <c r="I133" i="1"/>
  <c r="M133" i="1" s="1"/>
  <c r="L132" i="1"/>
  <c r="K132" i="1"/>
  <c r="J132" i="1"/>
  <c r="I132" i="1"/>
  <c r="M132" i="1" s="1"/>
  <c r="L131" i="1"/>
  <c r="K131" i="1"/>
  <c r="J131" i="1"/>
  <c r="I131" i="1"/>
  <c r="M131" i="1" s="1"/>
  <c r="H131" i="1"/>
  <c r="L130" i="1"/>
  <c r="K130" i="1"/>
  <c r="J130" i="1"/>
  <c r="I130" i="1"/>
  <c r="M130" i="1" s="1"/>
  <c r="H130" i="1"/>
  <c r="L129" i="1"/>
  <c r="K129" i="1"/>
  <c r="J129" i="1"/>
  <c r="I129" i="1"/>
  <c r="M129" i="1" s="1"/>
  <c r="L128" i="1"/>
  <c r="K128" i="1"/>
  <c r="J128" i="1"/>
  <c r="I128" i="1"/>
  <c r="M128" i="1" s="1"/>
  <c r="E126" i="1"/>
  <c r="D126" i="1"/>
  <c r="G123" i="1"/>
  <c r="G126" i="1" s="1"/>
  <c r="F123" i="1"/>
  <c r="F126" i="1" s="1"/>
  <c r="E123" i="1"/>
  <c r="K123" i="1" s="1"/>
  <c r="D123" i="1"/>
  <c r="C123" i="1"/>
  <c r="C126" i="1" s="1"/>
  <c r="L122" i="1"/>
  <c r="K122" i="1"/>
  <c r="J122" i="1"/>
  <c r="I122" i="1"/>
  <c r="M122" i="1" s="1"/>
  <c r="L121" i="1"/>
  <c r="K121" i="1"/>
  <c r="J121" i="1"/>
  <c r="I121" i="1"/>
  <c r="M121" i="1" s="1"/>
  <c r="L120" i="1"/>
  <c r="K120" i="1"/>
  <c r="J120" i="1"/>
  <c r="I120" i="1"/>
  <c r="M120" i="1" s="1"/>
  <c r="L119" i="1"/>
  <c r="K119" i="1"/>
  <c r="J119" i="1"/>
  <c r="I119" i="1"/>
  <c r="M119" i="1" s="1"/>
  <c r="L118" i="1"/>
  <c r="K118" i="1"/>
  <c r="J118" i="1"/>
  <c r="I118" i="1"/>
  <c r="M118" i="1" s="1"/>
  <c r="H118" i="1"/>
  <c r="L117" i="1"/>
  <c r="K117" i="1"/>
  <c r="J117" i="1"/>
  <c r="I117" i="1"/>
  <c r="M117" i="1" s="1"/>
  <c r="L116" i="1"/>
  <c r="K116" i="1"/>
  <c r="J116" i="1"/>
  <c r="I116" i="1"/>
  <c r="M116" i="1" s="1"/>
  <c r="L115" i="1"/>
  <c r="K115" i="1"/>
  <c r="J115" i="1"/>
  <c r="I115" i="1"/>
  <c r="I111" i="1"/>
  <c r="G110" i="1"/>
  <c r="G113" i="1" s="1"/>
  <c r="F110" i="1"/>
  <c r="F113" i="1" s="1"/>
  <c r="E110" i="1"/>
  <c r="D110" i="1"/>
  <c r="C110" i="1"/>
  <c r="C113" i="1" s="1"/>
  <c r="L109" i="1"/>
  <c r="K109" i="1"/>
  <c r="J109" i="1"/>
  <c r="I109" i="1"/>
  <c r="M109" i="1" s="1"/>
  <c r="L108" i="1"/>
  <c r="K108" i="1"/>
  <c r="J108" i="1"/>
  <c r="I108" i="1"/>
  <c r="M108" i="1" s="1"/>
  <c r="L107" i="1"/>
  <c r="K107" i="1"/>
  <c r="J107" i="1"/>
  <c r="I107" i="1"/>
  <c r="M107" i="1" s="1"/>
  <c r="L106" i="1"/>
  <c r="K106" i="1"/>
  <c r="J106" i="1"/>
  <c r="I106" i="1"/>
  <c r="M106" i="1" s="1"/>
  <c r="I105" i="1"/>
  <c r="I104" i="1"/>
  <c r="G103" i="1"/>
  <c r="F103" i="1"/>
  <c r="E103" i="1"/>
  <c r="K103" i="1" s="1"/>
  <c r="D103" i="1"/>
  <c r="C103" i="1"/>
  <c r="J103" i="1" s="1"/>
  <c r="L102" i="1"/>
  <c r="K102" i="1"/>
  <c r="J102" i="1"/>
  <c r="I102" i="1"/>
  <c r="M102" i="1" s="1"/>
  <c r="I101" i="1"/>
  <c r="G100" i="1"/>
  <c r="L100" i="1" s="1"/>
  <c r="F100" i="1"/>
  <c r="E100" i="1"/>
  <c r="D100" i="1"/>
  <c r="I100" i="1" s="1"/>
  <c r="M100" i="1" s="1"/>
  <c r="C100" i="1"/>
  <c r="L99" i="1"/>
  <c r="K99" i="1"/>
  <c r="J99" i="1"/>
  <c r="I99" i="1"/>
  <c r="M99" i="1" s="1"/>
  <c r="L98" i="1"/>
  <c r="K98" i="1"/>
  <c r="J98" i="1"/>
  <c r="I98" i="1"/>
  <c r="M98" i="1" s="1"/>
  <c r="L97" i="1"/>
  <c r="K97" i="1"/>
  <c r="J97" i="1"/>
  <c r="I97" i="1"/>
  <c r="M97" i="1" s="1"/>
  <c r="L96" i="1"/>
  <c r="K96" i="1"/>
  <c r="J96" i="1"/>
  <c r="I96" i="1"/>
  <c r="M96" i="1" s="1"/>
  <c r="H96" i="1"/>
  <c r="L95" i="1"/>
  <c r="K95" i="1"/>
  <c r="J95" i="1"/>
  <c r="I95" i="1"/>
  <c r="M95" i="1" s="1"/>
  <c r="L94" i="1"/>
  <c r="K94" i="1"/>
  <c r="J94" i="1"/>
  <c r="I94" i="1"/>
  <c r="M94" i="1" s="1"/>
  <c r="L93" i="1"/>
  <c r="K93" i="1"/>
  <c r="J93" i="1"/>
  <c r="I93" i="1"/>
  <c r="M93" i="1" s="1"/>
  <c r="L92" i="1"/>
  <c r="K92" i="1"/>
  <c r="J92" i="1"/>
  <c r="I92" i="1"/>
  <c r="M92" i="1" s="1"/>
  <c r="L91" i="1"/>
  <c r="K91" i="1"/>
  <c r="J91" i="1"/>
  <c r="I91" i="1"/>
  <c r="M91" i="1" s="1"/>
  <c r="L90" i="1"/>
  <c r="K90" i="1"/>
  <c r="J90" i="1"/>
  <c r="I90" i="1"/>
  <c r="M86" i="1" s="1"/>
  <c r="I89" i="1"/>
  <c r="M89" i="1" s="1"/>
  <c r="H89" i="1"/>
  <c r="I88" i="1"/>
  <c r="G87" i="1"/>
  <c r="F87" i="1"/>
  <c r="L86" i="1"/>
  <c r="K86" i="1"/>
  <c r="I86" i="1"/>
  <c r="I85" i="1"/>
  <c r="L83" i="1"/>
  <c r="K83" i="1"/>
  <c r="J83" i="1"/>
  <c r="I83" i="1"/>
  <c r="M83" i="1" s="1"/>
  <c r="I82" i="1"/>
  <c r="G81" i="1"/>
  <c r="F81" i="1"/>
  <c r="E81" i="1"/>
  <c r="E84" i="1" s="1"/>
  <c r="D81" i="1"/>
  <c r="D84" i="1" s="1"/>
  <c r="C81" i="1"/>
  <c r="C84" i="1" s="1"/>
  <c r="C87" i="1" s="1"/>
  <c r="M87" i="1" s="1"/>
  <c r="L80" i="1"/>
  <c r="K80" i="1"/>
  <c r="J80" i="1"/>
  <c r="I80" i="1"/>
  <c r="M80" i="1" s="1"/>
  <c r="L79" i="1"/>
  <c r="K79" i="1"/>
  <c r="J79" i="1"/>
  <c r="I79" i="1"/>
  <c r="M79" i="1" s="1"/>
  <c r="L78" i="1"/>
  <c r="K78" i="1"/>
  <c r="J78" i="1"/>
  <c r="I78" i="1"/>
  <c r="M78" i="1" s="1"/>
  <c r="L77" i="1"/>
  <c r="K77" i="1"/>
  <c r="J77" i="1"/>
  <c r="I77" i="1"/>
  <c r="M77" i="1" s="1"/>
  <c r="L76" i="1"/>
  <c r="K76" i="1"/>
  <c r="J76" i="1"/>
  <c r="I76" i="1"/>
  <c r="M76" i="1" s="1"/>
  <c r="L75" i="1"/>
  <c r="K75" i="1"/>
  <c r="J75" i="1"/>
  <c r="I75" i="1"/>
  <c r="M75" i="1" s="1"/>
  <c r="L74" i="1"/>
  <c r="K74" i="1"/>
  <c r="J74" i="1"/>
  <c r="I74" i="1"/>
  <c r="M74" i="1" s="1"/>
  <c r="I73" i="1"/>
  <c r="E72" i="1"/>
  <c r="L72" i="1" s="1"/>
  <c r="D72" i="1"/>
  <c r="C72" i="1"/>
  <c r="K72" i="1" s="1"/>
  <c r="L71" i="1"/>
  <c r="K71" i="1"/>
  <c r="I71" i="1"/>
  <c r="I70" i="1"/>
  <c r="G69" i="1"/>
  <c r="F69" i="1"/>
  <c r="E69" i="1"/>
  <c r="K69" i="1" s="1"/>
  <c r="D69" i="1"/>
  <c r="I69" i="1" s="1"/>
  <c r="C69" i="1"/>
  <c r="L68" i="1"/>
  <c r="K68" i="1"/>
  <c r="I68" i="1"/>
  <c r="L67" i="1"/>
  <c r="I67" i="1"/>
  <c r="L66" i="1"/>
  <c r="K66" i="1"/>
  <c r="J66" i="1"/>
  <c r="I66" i="1"/>
  <c r="M66" i="1" s="1"/>
  <c r="L65" i="1"/>
  <c r="K65" i="1"/>
  <c r="J65" i="1"/>
  <c r="I65" i="1"/>
  <c r="M65" i="1" s="1"/>
  <c r="L64" i="1"/>
  <c r="K64" i="1"/>
  <c r="J64" i="1"/>
  <c r="I64" i="1"/>
  <c r="M64" i="1" s="1"/>
  <c r="L63" i="1"/>
  <c r="I63" i="1"/>
  <c r="L62" i="1"/>
  <c r="K62" i="1"/>
  <c r="J62" i="1"/>
  <c r="I62" i="1"/>
  <c r="M62" i="1" s="1"/>
  <c r="L61" i="1"/>
  <c r="J61" i="1"/>
  <c r="I61" i="1"/>
  <c r="M61" i="1" s="1"/>
  <c r="H61" i="1"/>
  <c r="L60" i="1"/>
  <c r="J60" i="1"/>
  <c r="I60" i="1"/>
  <c r="M60" i="1" s="1"/>
  <c r="H60" i="1"/>
  <c r="L59" i="1"/>
  <c r="K59" i="1"/>
  <c r="J59" i="1"/>
  <c r="I59" i="1"/>
  <c r="M59" i="1" s="1"/>
  <c r="L58" i="1"/>
  <c r="K58" i="1"/>
  <c r="J58" i="1"/>
  <c r="I58" i="1"/>
  <c r="M58" i="1" s="1"/>
  <c r="L57" i="1"/>
  <c r="K57" i="1"/>
  <c r="J57" i="1"/>
  <c r="I57" i="1"/>
  <c r="M57" i="1" s="1"/>
  <c r="J56" i="1"/>
  <c r="I56" i="1"/>
  <c r="M56" i="1" s="1"/>
  <c r="L55" i="1"/>
  <c r="K55" i="1"/>
  <c r="J55" i="1"/>
  <c r="I55" i="1"/>
  <c r="M55" i="1" s="1"/>
  <c r="L54" i="1"/>
  <c r="K54" i="1"/>
  <c r="J54" i="1"/>
  <c r="I54" i="1"/>
  <c r="M54" i="1" s="1"/>
  <c r="L53" i="1"/>
  <c r="K53" i="1"/>
  <c r="J53" i="1"/>
  <c r="I53" i="1"/>
  <c r="M53" i="1" s="1"/>
  <c r="L52" i="1"/>
  <c r="K52" i="1"/>
  <c r="J52" i="1"/>
  <c r="I52" i="1"/>
  <c r="M52" i="1" s="1"/>
  <c r="K51" i="1"/>
  <c r="J51" i="1"/>
  <c r="I51" i="1"/>
  <c r="M51" i="1" s="1"/>
  <c r="I50" i="1"/>
  <c r="L49" i="1"/>
  <c r="K49" i="1"/>
  <c r="J49" i="1"/>
  <c r="I49" i="1"/>
  <c r="M49" i="1" s="1"/>
  <c r="L48" i="1"/>
  <c r="K48" i="1"/>
  <c r="J48" i="1"/>
  <c r="I48" i="1"/>
  <c r="M48" i="1" s="1"/>
  <c r="L47" i="1"/>
  <c r="K47" i="1"/>
  <c r="J47" i="1"/>
  <c r="I47" i="1"/>
  <c r="M47" i="1" s="1"/>
  <c r="L46" i="1"/>
  <c r="K46" i="1"/>
  <c r="J46" i="1"/>
  <c r="I46" i="1"/>
  <c r="M46" i="1" s="1"/>
  <c r="L45" i="1"/>
  <c r="I45" i="1"/>
  <c r="L44" i="1"/>
  <c r="I44" i="1"/>
  <c r="L43" i="1"/>
  <c r="K43" i="1"/>
  <c r="J43" i="1"/>
  <c r="I43" i="1"/>
  <c r="M43" i="1" s="1"/>
  <c r="L42" i="1"/>
  <c r="K42" i="1"/>
  <c r="J42" i="1"/>
  <c r="I42" i="1"/>
  <c r="M42" i="1" s="1"/>
  <c r="H42" i="1"/>
  <c r="L41" i="1"/>
  <c r="J41" i="1"/>
  <c r="I41" i="1"/>
  <c r="M41" i="1" s="1"/>
  <c r="H41" i="1"/>
  <c r="L40" i="1"/>
  <c r="K40" i="1"/>
  <c r="J40" i="1"/>
  <c r="I40" i="1"/>
  <c r="M40" i="1" s="1"/>
  <c r="H40" i="1"/>
  <c r="L39" i="1"/>
  <c r="K39" i="1"/>
  <c r="J39" i="1"/>
  <c r="I39" i="1"/>
  <c r="M39" i="1" s="1"/>
  <c r="H39" i="1"/>
  <c r="M38" i="1"/>
  <c r="I38" i="1"/>
  <c r="L37" i="1"/>
  <c r="K37" i="1"/>
  <c r="J37" i="1"/>
  <c r="I37" i="1"/>
  <c r="M37" i="1" s="1"/>
  <c r="L36" i="1"/>
  <c r="K36" i="1"/>
  <c r="J36" i="1"/>
  <c r="I36" i="1"/>
  <c r="M36" i="1" s="1"/>
  <c r="L35" i="1"/>
  <c r="K35" i="1"/>
  <c r="J35" i="1"/>
  <c r="I35" i="1"/>
  <c r="M35" i="1" s="1"/>
  <c r="L34" i="1"/>
  <c r="J34" i="1"/>
  <c r="I34" i="1"/>
  <c r="L33" i="1"/>
  <c r="K33" i="1"/>
  <c r="J33" i="1"/>
  <c r="I33" i="1"/>
  <c r="M33" i="1" s="1"/>
  <c r="J32" i="1"/>
  <c r="G31" i="1"/>
  <c r="F31" i="1"/>
  <c r="E31" i="1"/>
  <c r="K31" i="1" s="1"/>
  <c r="D31" i="1"/>
  <c r="C31" i="1"/>
  <c r="L30" i="1"/>
  <c r="K30" i="1"/>
  <c r="J30" i="1"/>
  <c r="I30" i="1"/>
  <c r="M30" i="1" s="1"/>
  <c r="L29" i="1"/>
  <c r="K29" i="1"/>
  <c r="J29" i="1"/>
  <c r="I29" i="1"/>
  <c r="M29" i="1" s="1"/>
  <c r="M28" i="1"/>
  <c r="L28" i="1"/>
  <c r="K28" i="1"/>
  <c r="J28" i="1"/>
  <c r="M27" i="1"/>
  <c r="K27" i="1"/>
  <c r="J27" i="1"/>
  <c r="I27" i="1"/>
  <c r="L26" i="1"/>
  <c r="K26" i="1"/>
  <c r="J26" i="1"/>
  <c r="I26" i="1"/>
  <c r="M26" i="1" s="1"/>
  <c r="L25" i="1"/>
  <c r="K25" i="1"/>
  <c r="J25" i="1"/>
  <c r="I25" i="1"/>
  <c r="M25" i="1" s="1"/>
  <c r="L24" i="1"/>
  <c r="K24" i="1"/>
  <c r="J24" i="1"/>
  <c r="I24" i="1"/>
  <c r="M24" i="1" s="1"/>
  <c r="L23" i="1"/>
  <c r="K23" i="1"/>
  <c r="J23" i="1"/>
  <c r="I23" i="1"/>
  <c r="M23" i="1" s="1"/>
  <c r="L22" i="1"/>
  <c r="K22" i="1"/>
  <c r="J22" i="1"/>
  <c r="I22" i="1"/>
  <c r="M22" i="1" s="1"/>
  <c r="H22" i="1"/>
  <c r="L21" i="1"/>
  <c r="K21" i="1"/>
  <c r="J21" i="1"/>
  <c r="I21" i="1"/>
  <c r="M21" i="1" s="1"/>
  <c r="H21" i="1"/>
  <c r="G19" i="1"/>
  <c r="F19" i="1"/>
  <c r="E19" i="1"/>
  <c r="D19" i="1"/>
  <c r="C19" i="1"/>
  <c r="L18" i="1"/>
  <c r="K18" i="1"/>
  <c r="J18" i="1"/>
  <c r="I18" i="1"/>
  <c r="M18" i="1" s="1"/>
  <c r="H18" i="1"/>
  <c r="L17" i="1"/>
  <c r="K17" i="1"/>
  <c r="J17" i="1"/>
  <c r="I17" i="1"/>
  <c r="M17" i="1" s="1"/>
  <c r="H17" i="1"/>
  <c r="H19" i="1" s="1"/>
  <c r="L16" i="1"/>
  <c r="K16" i="1"/>
  <c r="J16" i="1"/>
  <c r="I16" i="1"/>
  <c r="M16" i="1" s="1"/>
  <c r="L15" i="1"/>
  <c r="K15" i="1"/>
  <c r="J15" i="1"/>
  <c r="I15" i="1"/>
  <c r="I19" i="1" s="1"/>
  <c r="G12" i="1"/>
  <c r="G13" i="1" s="1"/>
  <c r="F12" i="1"/>
  <c r="F13" i="1" s="1"/>
  <c r="E12" i="1"/>
  <c r="K12" i="1" s="1"/>
  <c r="D12" i="1"/>
  <c r="C12" i="1"/>
  <c r="L11" i="1"/>
  <c r="K11" i="1"/>
  <c r="J11" i="1"/>
  <c r="I11" i="1"/>
  <c r="M11" i="1" s="1"/>
  <c r="H11" i="1"/>
  <c r="L10" i="1"/>
  <c r="K10" i="1"/>
  <c r="J10" i="1"/>
  <c r="I10" i="1"/>
  <c r="M10" i="1" s="1"/>
  <c r="H10" i="1"/>
  <c r="L9" i="1"/>
  <c r="K9" i="1"/>
  <c r="J9" i="1"/>
  <c r="I9" i="1"/>
  <c r="M9" i="1" s="1"/>
  <c r="H9" i="1"/>
  <c r="L8" i="1"/>
  <c r="K8" i="1"/>
  <c r="J8" i="1"/>
  <c r="I8" i="1"/>
  <c r="M8" i="1" s="1"/>
  <c r="H8" i="1"/>
  <c r="L7" i="1"/>
  <c r="K7" i="1"/>
  <c r="J7" i="1"/>
  <c r="I7" i="1"/>
  <c r="M7" i="1" s="1"/>
  <c r="H7" i="1"/>
  <c r="E6" i="1"/>
  <c r="E13" i="1" s="1"/>
  <c r="D6" i="1"/>
  <c r="D13" i="1" s="1"/>
  <c r="C6" i="1"/>
  <c r="L5" i="1"/>
  <c r="K5" i="1"/>
  <c r="J5" i="1"/>
  <c r="I5" i="1"/>
  <c r="M5" i="1" s="1"/>
  <c r="H5" i="1"/>
  <c r="L4" i="1"/>
  <c r="K4" i="1"/>
  <c r="J4" i="1"/>
  <c r="I4" i="1"/>
  <c r="M4" i="1" s="1"/>
  <c r="H4" i="1"/>
  <c r="L31" i="1" l="1"/>
  <c r="J72" i="1"/>
  <c r="L81" i="1"/>
  <c r="K100" i="1"/>
  <c r="L103" i="1"/>
  <c r="I110" i="1"/>
  <c r="M110" i="1" s="1"/>
  <c r="J178" i="1"/>
  <c r="I123" i="1"/>
  <c r="M123" i="1" s="1"/>
  <c r="J19" i="1"/>
  <c r="K19" i="1"/>
  <c r="I31" i="1"/>
  <c r="M31" i="1" s="1"/>
  <c r="K81" i="1"/>
  <c r="I103" i="1"/>
  <c r="M103" i="1" s="1"/>
  <c r="K110" i="1"/>
  <c r="D113" i="1"/>
  <c r="J123" i="1"/>
  <c r="I188" i="1"/>
  <c r="I189" i="1" s="1"/>
  <c r="L69" i="1"/>
  <c r="J100" i="1"/>
  <c r="G173" i="1"/>
  <c r="L182" i="1"/>
  <c r="J12" i="1"/>
  <c r="C13" i="1"/>
  <c r="J13" i="1" s="1"/>
  <c r="L13" i="1"/>
  <c r="L19" i="1"/>
  <c r="J84" i="1"/>
  <c r="I84" i="1"/>
  <c r="M84" i="1" s="1"/>
  <c r="D87" i="1"/>
  <c r="I87" i="1" s="1"/>
  <c r="I12" i="1"/>
  <c r="L12" i="1"/>
  <c r="M15" i="1"/>
  <c r="M19" i="1" s="1"/>
  <c r="E87" i="1"/>
  <c r="K87" i="1" s="1"/>
  <c r="K84" i="1"/>
  <c r="L84" i="1"/>
  <c r="I183" i="1"/>
  <c r="M183" i="1" s="1"/>
  <c r="M182" i="1"/>
  <c r="L110" i="1"/>
  <c r="M115" i="1"/>
  <c r="C173" i="1"/>
  <c r="J31" i="1"/>
  <c r="J81" i="1"/>
  <c r="M90" i="1"/>
  <c r="E113" i="1"/>
  <c r="L123" i="1"/>
  <c r="H168" i="1"/>
  <c r="L168" i="1"/>
  <c r="D173" i="1"/>
  <c r="M177" i="1"/>
  <c r="M180" i="1"/>
  <c r="I72" i="1"/>
  <c r="M72" i="1" s="1"/>
  <c r="J110" i="1"/>
  <c r="I168" i="1"/>
  <c r="I173" i="1" s="1"/>
  <c r="I81" i="1"/>
  <c r="M81" i="1" s="1"/>
  <c r="I13" i="1" l="1"/>
  <c r="M13" i="1" s="1"/>
  <c r="M12" i="1"/>
  <c r="K13" i="1"/>
  <c r="L87" i="1"/>
</calcChain>
</file>

<file path=xl/sharedStrings.xml><?xml version="1.0" encoding="utf-8"?>
<sst xmlns="http://schemas.openxmlformats.org/spreadsheetml/2006/main" count="393" uniqueCount="251">
  <si>
    <t>ADP #</t>
  </si>
  <si>
    <t xml:space="preserve">Name of Scheme </t>
  </si>
  <si>
    <t>Total Estimate</t>
  </si>
  <si>
    <t xml:space="preserve">Expenditure durning Previous Years </t>
  </si>
  <si>
    <t>Allocation during CFY (Original)</t>
  </si>
  <si>
    <t xml:space="preserve">Release during Current Financial Year </t>
  </si>
  <si>
    <t xml:space="preserve">Expenditure during Current Financial Year </t>
  </si>
  <si>
    <t xml:space="preserve">% age Untilization against releases </t>
  </si>
  <si>
    <t xml:space="preserve">Progress Expenditure </t>
  </si>
  <si>
    <t>Target achieved upto LFY 2017-18</t>
  </si>
  <si>
    <t>Target for CFY 2018-19</t>
  </si>
  <si>
    <t>Acheid Current Financial Year 2017-18</t>
  </si>
  <si>
    <t xml:space="preserve">Total achied: </t>
  </si>
  <si>
    <t xml:space="preserve">year of Completion </t>
  </si>
  <si>
    <t xml:space="preserve">Remarks </t>
  </si>
  <si>
    <t>AGRICULTURE EXTENSION</t>
  </si>
  <si>
    <t xml:space="preserve">06
</t>
  </si>
  <si>
    <t>170309-Promotion of Agriculture Activities in SWA (B)</t>
  </si>
  <si>
    <t xml:space="preserve"> June 2020</t>
  </si>
  <si>
    <t>180102-Sustanable Development of Agriculture in District SW (A)/DDWP/ 22-04-2019</t>
  </si>
  <si>
    <t>AGRICULTURE LIVESTOCK &amp; DD</t>
  </si>
  <si>
    <t xml:space="preserve">180070-Reconstruction of Assistant Director Office and Solarization of Vaccine Bank and Construction vety: Health Facilities in District SW (B) </t>
  </si>
  <si>
    <t>Beyond June 2020</t>
  </si>
  <si>
    <t>Scheme approved in PDWP held on 22/04/2019</t>
  </si>
  <si>
    <t xml:space="preserve">71
</t>
  </si>
  <si>
    <t>140293- Construction of Buildings for 07 Existing  CVCs and CVDs in Closed area, SWA (A)/FDWP/19.04.2017</t>
  </si>
  <si>
    <t>Work in progress wihle 01 unit Work yet Not started</t>
  </si>
  <si>
    <t xml:space="preserve">75
</t>
  </si>
  <si>
    <t>010076-Opening 41 No. Veterinary  Centers, 22 AICs and Up-gradation of 01 CVD to CVH Status in SWA  ®</t>
  </si>
  <si>
    <t xml:space="preserve">76
</t>
  </si>
  <si>
    <t>070082- Construction of Building  for 06 existing CVDs in SWA.
(A) ADSC /08.04.2013</t>
  </si>
  <si>
    <t xml:space="preserve">150157- Establishment of Mobile Veterinary Clinic in SWA (A)/FDWP/03.11.2015  
  </t>
  </si>
  <si>
    <t>TOTAL ONGOING SCHEMES LIVESTCOK</t>
  </si>
  <si>
    <t>GRANT TOTAL OF AGRICULTURES</t>
  </si>
  <si>
    <t>BUILDING DISTRICT PROGRAM</t>
  </si>
  <si>
    <t xml:space="preserve">155
</t>
  </si>
  <si>
    <t>180099-Construction / Improvement &amp; Rehabilitation Tehsil offices &amp; Construction of Rest Houses in District SW (B)</t>
  </si>
  <si>
    <t xml:space="preserve"> June-2020</t>
  </si>
  <si>
    <t>180100-Construction of Levies / Khassadar Barracks &amp; Levy Line in District SW (B)</t>
  </si>
  <si>
    <t xml:space="preserve">167
</t>
  </si>
  <si>
    <t>180503-Rehabilitation of Tribal District Administration Buildings and residences and provision of missing facilities in District SW (B)</t>
  </si>
  <si>
    <t xml:space="preserve">160050-Rehabilitation, Improvement &amp; Additional Work in SWA (A)/FDWP/10.01.2017 </t>
  </si>
  <si>
    <t>TOTAL ONGOING SCHEMES OF BUILDING DISTRICT PROGRAM</t>
  </si>
  <si>
    <t>DWSS (District Program)</t>
  </si>
  <si>
    <t>130022- Const: of  Solar Based DWSS in  SWA. A)FDWP/07-03-2014</t>
  </si>
  <si>
    <t>100105-Const: of 9-Nos DWSS tube well based DWSS in SWA (R) (A)/FDWP/ 12-06-2012</t>
  </si>
  <si>
    <t>140291- Improvement &amp; Rehabilitaiton of 06 DWSS facilities in South Waziristan (Umbrella) (A)/DDWP 27-05-2019</t>
  </si>
  <si>
    <t>110276-Cosntruction of 10 No. DWSS (Tube Well Based) in SWA (A) /FDWP/04.04.2012</t>
  </si>
  <si>
    <t>170299-Construction of Solar Based DWSS in SWA (A)FDWP 01.01.2018</t>
  </si>
  <si>
    <t>170300-Construction of Gravity Based DWSS in SWA (A)/FDWP 01.01.2018</t>
  </si>
  <si>
    <t>170301-Rehabilitation &amp; Solarization existing  DWSS in District South Waziristan (A)/DDWP/03.04.2019</t>
  </si>
  <si>
    <t xml:space="preserve">8.572
</t>
  </si>
  <si>
    <t>180540-Constrcution of Solar Based / Gravity Based DWSS in District South Waziristan (B)</t>
  </si>
  <si>
    <t>140319-Construction of 10 DWSS Tube well based, Construction of 13 DWSS Gravity based and construction of 01 open well in Mehsud closed area. (Umbrella) (B).</t>
  </si>
  <si>
    <t>120008- Const: of DWSS ( Solar Based) in SWA.
 A)FDWP/ 25.04.2013</t>
  </si>
  <si>
    <t>GANT TOTAL DWSS</t>
  </si>
  <si>
    <t xml:space="preserve">ELEMENTRY &amp; SECONDARY EDUCATION </t>
  </si>
  <si>
    <t>150162-  Up-gradation of  High Schools to Higher Secondary Status in SWA. (A)/FDWP/10.01.2017</t>
  </si>
  <si>
    <t>160464-Grant in Aid to HQ 09 Division for Establishment of Cadet Collage Wana (R)</t>
  </si>
  <si>
    <t xml:space="preserve">750.000
</t>
  </si>
  <si>
    <t>170388-Provision of Furniture I the Existing Functional Schools in SWA (B)</t>
  </si>
  <si>
    <t>160491-Grant in Aid to HQ 40 Division for Establishment of Cadet Collage at Sararogha SWA 2018-19 (B)</t>
  </si>
  <si>
    <t xml:space="preserve">070129-Estab: of 20-GPS in SW Agency
(A)/FDWP/28-02.2013
</t>
  </si>
  <si>
    <t>140308- Construction of 15 Addl: Class rooms in Over crowded Schools, Constn: of Buildings for 05 Shelter less Pry Schools &amp; Constn: of Quarters for Existing 10 Functional Girls Schools in Mehsud Closed Area. (Umbrella) (B)</t>
  </si>
  <si>
    <t xml:space="preserve">170291-Up-gradation of Primary Level facilities to Middle status in SWA (B)  </t>
  </si>
  <si>
    <t>The scheme presented in FDWP Meeting held on 01/01/2018 and deffered. DG M&amp;E and Director Education to Assess the feasibility of these schools. Again the scheme on MRS - 2017 has been submitted to District Education Officer, South Waziristan Tribal District</t>
  </si>
  <si>
    <t>170292-Up-Gradation of Middle Schools to High Status in SWA (B)</t>
  </si>
  <si>
    <t>170293-Establishment of Primary Schools (Boys &amp; Girls) in SWA (B)</t>
  </si>
  <si>
    <t>170294-Solarization and Removal of Deficiencies in Existing Schools in SWA (B)</t>
  </si>
  <si>
    <t xml:space="preserve">170295-Establishment of Governor’s Model School Islam – Ud – Din Kot Makin Phase -  11 </t>
  </si>
  <si>
    <t xml:space="preserve">5.000
</t>
  </si>
  <si>
    <t>150167- Rehabilitation &amp; Provision of Furniture to Existing to Existing Educational Facilities in SWA (A)/FDWP/23.02.2016</t>
  </si>
  <si>
    <t xml:space="preserve">
89.997</t>
  </si>
  <si>
    <t>150163-Up-gradation of  middle Schools to Higher status in SWA.
(A)/FDWP/10.01.2017</t>
  </si>
  <si>
    <t xml:space="preserve">
183.996</t>
  </si>
  <si>
    <t>150386-Establishment of 16 Primary Schools in SWA (Umbrella) (ADP No.96/140240) (B)</t>
  </si>
  <si>
    <t>150387-Regularization of 06 Community Schools in Closed area SWA (Umbrella) (ADP No.98/140242) (B)</t>
  </si>
  <si>
    <t xml:space="preserve">110145- Re- Opening of Functional Community Schools in SWA (2016-17) (R)
</t>
  </si>
  <si>
    <t>150388-Estab: of 02 Model Schools at Tiarza &amp; Sardar Khan Kot Shaktoi Ladha in Mehsud Closed area SWA (Umbrella) (ADP No.107/140309) (B)</t>
  </si>
  <si>
    <t>140313- Up-gradation of 09 Primary  Schools to Middle Status and 03 Middle Schools to High Status in Mehsud Closed Area, SWA. (Umbrella) (B)</t>
  </si>
  <si>
    <t xml:space="preserve">
140.000</t>
  </si>
  <si>
    <t>150390-Regularization of 16 No. GFCS Schools in Mehsud area SWA (Umbrella) (ADP No.110/140312) (B)</t>
  </si>
  <si>
    <t>140288-Up-Gradation 6 Middel School to High Status and Up-Gradation of 03 Primary Schools to Middle Status in District in SW (Umbrella( (B)</t>
  </si>
  <si>
    <t>070196- Regularization of 50-Community School in SW Agency 
(A)/FDWP/28-02-2013</t>
  </si>
  <si>
    <t xml:space="preserve">080114-Const: of building for 12-Nos Community schools in SW Agency
(A)/FDWP/ 28-02-2013
</t>
  </si>
  <si>
    <t xml:space="preserve"> June 2019</t>
  </si>
  <si>
    <t xml:space="preserve">140241- Up-Gradation of 9 PS to Middle Status and Up Gradation of 3 Schools from Middle to High Status in District SW (Umbrella) </t>
  </si>
  <si>
    <t xml:space="preserve">080116-Provisoin of 06-Nos buildings for shelter less primary schools in SWA 
(A)/ADSC/ 28-02-2013
</t>
  </si>
  <si>
    <t xml:space="preserve">4.458
</t>
  </si>
  <si>
    <t xml:space="preserve">090054-Regularization of 16-Nos Communal Schools in SWA (8 Girls &amp; 8 Boys)
(A)/FDWP/28-02-2013
</t>
  </si>
  <si>
    <t xml:space="preserve">140245-Up- Gradation of 06 Primary Level Facilities to Middle status, 01 Middle Level facility to Height status and rehabilitation of 01 Existing Education Facility in Ladha Sub Division (Closed area) District SW. (B)
</t>
  </si>
  <si>
    <t xml:space="preserve">140247-Up-Gradation of 03 Primary Level facilities to Middle Status, 01 Middle School to High Status in Sarwekai Sub Division (Closed area) District SW (B) 
</t>
  </si>
  <si>
    <t xml:space="preserve">
150385-Construction of Building for 09 Community Schools, Up-Gradation of 03 P.S  to M.S (2 Girls &amp; 2 Boys ) Up-Gradation of 09 P.S to M.S in SWA (Umbrella) (ADP No.95/140235) (B)</t>
  </si>
  <si>
    <t>150389-Regularization of 07 GMCS and Up-Gradation of  06 Middle Schools to High status in Mehsud area, District SW (Umbrella) ADP No.109/140311 (B)</t>
  </si>
  <si>
    <t>Umbrella</t>
  </si>
  <si>
    <t xml:space="preserve">120001- Establishment of  Primary  level  Educational facilities SWA. (A)/ FDWP/16.02.2017 
</t>
  </si>
  <si>
    <t>120002- Up-gradation from Primary to  Middle Schools in SWA. (A)/ FDWP/30.05.2013</t>
  </si>
  <si>
    <t xml:space="preserve">
43.100</t>
  </si>
  <si>
    <t>090052-Upgradation of 04-Nos Primary Schools to Middle status in SWA (02 Girls &amp; 2 Boys)
(A)/FDWP/ 28-02-2013</t>
  </si>
  <si>
    <t>160035-Removal of deficiencies in Governor’s Model School in SWA (A)/FDWP/10.01.2017</t>
  </si>
  <si>
    <t>150384-Establishment of 19 No. Primary Level Education Facilities in SWA (Umbrella) (ADP No.94/140194) (B)</t>
  </si>
  <si>
    <t>140310- Up-gradation of 12 Primary Schools to Middle level in Mehsud Closed Area SWA
(Umbrella) (B)</t>
  </si>
  <si>
    <t xml:space="preserve">
134.649</t>
  </si>
  <si>
    <t xml:space="preserve">070198-Upgradation of 04-Nos Middle Schools to High status in SWA
(A)/FDWP/28-02-2013
</t>
  </si>
  <si>
    <t>TOTAL ELEMENTRY &amp; SECONDARY EDUCATION ON-GOING</t>
  </si>
  <si>
    <t>ENERGY &amp; POWER</t>
  </si>
  <si>
    <t>180510-Rehabiliation, Maintance &amp; repair of existing power supply lines / transformers and provision of power transformers in District South Waziristan (B).</t>
  </si>
  <si>
    <t xml:space="preserve"> June - 2020</t>
  </si>
  <si>
    <t>GRANT TOTAL ENERGY &amp; POWER</t>
  </si>
  <si>
    <t>FORESTRY</t>
  </si>
  <si>
    <t>080136-Raising of Fuel Wood Species Plantation in SW Agency (R) (A)/FDWP/09.05.2014</t>
  </si>
  <si>
    <t>090063-Development of Carbon Sink through Forestry in SW Agency (R) (A)/FDWP/09-05-2014</t>
  </si>
  <si>
    <t xml:space="preserve">432
</t>
  </si>
  <si>
    <t>180057-Mitigation of Climate Change effect through raising of plantation in District SW (B)</t>
  </si>
  <si>
    <t xml:space="preserve">436
</t>
  </si>
  <si>
    <t>180277-Livelihood Improvement through NTFP activities in District SW (B)</t>
  </si>
  <si>
    <t xml:space="preserve">467
</t>
  </si>
  <si>
    <t>170312-Afforestiation / Fruit Tree / Plantation in  SWA (A)/FDWP/20.09.2017</t>
  </si>
  <si>
    <t>170411-Promotion of NTFP Activities in SWA (A)/FDWP/20.09.2017</t>
  </si>
  <si>
    <t>150159- Promotion of Social Forestry Through Community Participation in SWA.
(A)/FDWP/09.08.2015</t>
  </si>
  <si>
    <t>TOTAL ON-GOING SCHEMES</t>
  </si>
  <si>
    <t xml:space="preserve">NEW SCHEMES FOREST </t>
  </si>
  <si>
    <t>190035-Green Growth intiative for South Waziristan District. (B)</t>
  </si>
  <si>
    <t xml:space="preserve">TOTAL FORESTRY </t>
  </si>
  <si>
    <t>FORESTRY (Sericulture/NTFP)</t>
  </si>
  <si>
    <t>190343-Promotion of NTFPs in Merged Areas (South) . (B)</t>
  </si>
  <si>
    <t>TOTAL FORESTRY SERICULTURE / NTFP</t>
  </si>
  <si>
    <t>HEALTH (Basic)</t>
  </si>
  <si>
    <t xml:space="preserve">160466-Public Private Partnership for Operationalization of Model hospital Sholam SWA (R) </t>
  </si>
  <si>
    <t xml:space="preserve">
130474- Opening of 18 CHCs/ CDs in SWA. ®</t>
  </si>
  <si>
    <t>Salaries paid to staff</t>
  </si>
  <si>
    <t>140317-Estab: of 01-No Category D Hospital with two specialties at Makin, Impr: &amp; Rehab: of 04-Nos existing health facilities in Mehsud closed area             (Umbrella) (B)</t>
  </si>
  <si>
    <t>Work in progress, Work stopped due to could weather.</t>
  </si>
  <si>
    <t>150172- Rehabilitation of Existing Health Facilities including Civil Hospital Sararogha, SWA (A)/FDWP/26.01.2016</t>
  </si>
  <si>
    <t>Work in progress.</t>
  </si>
  <si>
    <t>110271-Upgradation of 04 No’s CDs to CHCs Level in SW Agency
(A)/FDWP/23.04.2013</t>
  </si>
  <si>
    <t xml:space="preserve">150392-Establishment of 04 CHCs and Up gradation of 11 CDs to CHCs in SWA (Umbrella) (ADP No. 235/140315)(B) </t>
  </si>
  <si>
    <t>140316-Estab: of 01-No Category D Hopital at at Thanak / Narra &amp; and Const: of 04-Nos Labour suits and provision of 19-Nos residentail facilities to staff in existing health facilities  
(Umbrella) (A)/FDWP/30.11.2016</t>
  </si>
  <si>
    <t>130018- Solarization of Existing Health Facilities in SWA.(A)/FDWP/03-04-2014</t>
  </si>
  <si>
    <t>140250- Solarization of 08 Existing facilities in closed area, SWA. 
(A)/ ADSC/12.08.2014</t>
  </si>
  <si>
    <t xml:space="preserve">10.404
</t>
  </si>
  <si>
    <t xml:space="preserve">150391-Estab: / Up-gradation of existing HFs to CHUs in District South Waziristan (B) </t>
  </si>
  <si>
    <t>110270-Establishment of 19 No’s CHCs in SWA
(A)/FDWP/08.04.2013</t>
  </si>
  <si>
    <t>GANT TOTAL HEALTH DEPTT:</t>
  </si>
  <si>
    <t>HIGHER EDUCATION</t>
  </si>
  <si>
    <t xml:space="preserve">070200-Const: of 2 No’s Hostels (one for students &amp; one for teacher) and  provision of missing facilities  in Government Degree College Wana, SWA (Revised)
(A)/FDWP/28-02-2013
</t>
  </si>
  <si>
    <t>TOTAL ON-GOING SCHEMES HIGHER EDUCATION DEPT:</t>
  </si>
  <si>
    <t>GRANT TOTAL HIGHER EDUCATION DEPT:</t>
  </si>
  <si>
    <t>LOCAL GOVT.  LG&amp;RDD, DEPT:</t>
  </si>
  <si>
    <t>180106-Execution of Rural Works Program in District SW (B)</t>
  </si>
  <si>
    <t xml:space="preserve">626
</t>
  </si>
  <si>
    <t>160057-Execution of Rural Work Programme in SWA (A)/FDWP/09.03.2017</t>
  </si>
  <si>
    <t xml:space="preserve">629
</t>
  </si>
  <si>
    <t>140343-Execuction of Rural Works Programmes (2010-13) in SWA (Umbrella) (A)/FDWP/18.10.2016</t>
  </si>
  <si>
    <t>170313-Rural Works Programme in SWA (B)</t>
  </si>
  <si>
    <t>TOTAL ON - GOING SCHEMES LOCAL GOVT.</t>
  </si>
  <si>
    <t>NEW SCHEMES LOCAL GOVT. LG&amp;RDD</t>
  </si>
  <si>
    <t>190309-PCC Link Roads &amp; Drinking Water Supply Schemes in South Waziristan. (B)</t>
  </si>
  <si>
    <t>GRANT TOTAL LOCAL GOVT.</t>
  </si>
  <si>
    <t>MULTI SECTORAL DEVELOPMENT</t>
  </si>
  <si>
    <t>170315- Special Development Package For Remote and Neglected Areas in SWA (B)</t>
  </si>
  <si>
    <t>160058-Special Development Package for recently opened area TDPs Return areas in SWA (A)/FDWP/ 09.03.2017</t>
  </si>
  <si>
    <t>080190-Special Grant for Development Schemes in Tehsil Toi Khullah of South Waziristan Agency (GD) (A)/FDWP/07-11-2007</t>
  </si>
  <si>
    <t>050018-Special Development Package for Tehsil Toi Khullah of SWA (R) (GD)/ (A)/FDWP/24.11.2009</t>
  </si>
  <si>
    <t>150082-Intergrated Area Development Progam, South Waziristan Agency, (A) / FDC/11-04-2016</t>
  </si>
  <si>
    <t>040090-Special Development Package for Shaktoi &amp; Shobi Khel area of Tehsil Ladha of SWA (GD) (A)/FDWP/ 02-12-2006</t>
  </si>
  <si>
    <t>990098-Development Packages for Manitoi &amp; Santoi areas of South Waziristan Agency (R)   (A)/FDWP/ 25-03-2011</t>
  </si>
  <si>
    <t>010130-Development Package for Shawal in accessible are of SWA  (A)/FDWP/ 20.10.2008</t>
  </si>
  <si>
    <t xml:space="preserve">TOTAL MULTI SECTORAL DEV: </t>
  </si>
  <si>
    <t>NEW SCHEMES MULTI SECTOR DEV:</t>
  </si>
  <si>
    <t>190347-Special Integrated area Development Package for South Waziristan (B)</t>
  </si>
  <si>
    <t>GRANT TOTAL OF  MULTI SCETOR</t>
  </si>
  <si>
    <t>ROADS DEPARTMENT</t>
  </si>
  <si>
    <t>150178- Construction of BT Roads in Sarwekai &amp; Wana Sub Division in SWA. (A)FDWP/23.02.2016</t>
  </si>
  <si>
    <t>140332- Construction of Road from Shahoor to  Toormandi via Pastai Khawazai 10 Kms in SWA.                (Umbrella) (A)/FDWP/31.05.2016</t>
  </si>
  <si>
    <t>140336- Construction of  5 Kms BT Roads in SWA. ( Umbrella) ( B)</t>
  </si>
  <si>
    <t>160048-Construction of BT Road in Sarwekai and in Wana Sub-Division SWA (A)/FDWP/10.01.2017</t>
  </si>
  <si>
    <t>140030-Const: of BT Road from Siplatoi to Nano via Aghbargai Ph-II (10-Kms) in SWA (Umbrella) (A)/FDWP/31.05.2016</t>
  </si>
  <si>
    <t>160049-Rehabilitation of Existing Road in SWA (A)/FDWP/10.01.2017</t>
  </si>
  <si>
    <t>140329- Black Topping of 8 Kms  Road in SWA (Umbrella) ( B)</t>
  </si>
  <si>
    <t>140323-Impt:, Widening &amp; Rehab: of 12-KMs existing road in Mehsud closed area (B)</t>
  </si>
  <si>
    <t>140331 –Black Topping of  Toormandi  to Spinkai Raghzai via Chagmalai 10 Kms Phase II in SWA. (Umbrella) (B)</t>
  </si>
  <si>
    <t>140337-Construction of BT Road from Shahoor Toor Mandi Phase II (6-Km) in SW (Umbrella) (A) / FDWP/10.01.2017</t>
  </si>
  <si>
    <t>140333- Construction of Road from  Kotkai to Stara Panga via Ganderai 10 Kms in SWA (Umbrella) (A)/FDWP/16.06.2015</t>
  </si>
  <si>
    <t>140338- Construction of BT Road from Sam Masap Mela, Mehsta to Dera Malik Shai Area ( 19 Kms) Phase I in SWA (Umbrella) ( B)</t>
  </si>
  <si>
    <t>140271- Construction of 03 Kms Roads in Ladha Sub- Division     (Closed Area) SWA  ( B)</t>
  </si>
  <si>
    <t>140072-Construction of Shingle Roads of Different lengths in District SW
(20-Kms) (Umbrella) (B)</t>
  </si>
  <si>
    <t>140135- Const: of   Road from Gulzaman Narai to Bazid Narai via Borakai ( 10 KMs) in SWA. ( Umbrella) (B)</t>
  </si>
  <si>
    <t>140143- BT Road from Ladha to Ghowak ( 5 Kms) &amp; Widening / BT Road from Sam to Kareeb Korrona Lower Kanigurram in SWA (Umbrella) (A)/FDWP/10.01.2017</t>
  </si>
  <si>
    <t>140061- Const: of  Link Road to Lower &amp; Upper Kanigurram Baba Sir to Salarogha ( 4.5 Kms) &amp; Const: of 5 KMs BT Road ( Bazai to Tangi Budinzai up to Larima with link Road to Ladha Patwalai Road 5 Kms ) in SWA (Umbrella) (A)/FDWP/10.01.2017</t>
  </si>
  <si>
    <t>140184-Construction of 10 KMs BT Road (Balance Length of Badar Mantoi Shakai BT Road 10 KMs in District South Waziristan (Umbrella) (B)</t>
  </si>
  <si>
    <t>140162-Construction of Ghundakai Sarina Road in District South Waziristan (10KMS) (Umbrella) (B)</t>
  </si>
  <si>
    <t>140190-Construction of BT Road from Sam Masap Mela Meshta Dara Malik Shai area Phase II (10 KMs ) in District SW Umbrella (B)</t>
  </si>
  <si>
    <t>170296-Construction of BT Road from Mantoi Jirga Ground via Ghunda Kai Village via Matter Jan to Nika Ziarat area (6-Km) in SWA (A)/ FDWP / 01. 01.2018</t>
  </si>
  <si>
    <t>170302-Construction of BT road in Ladha SWA (A)/FDWP/01.01.2018</t>
  </si>
  <si>
    <t>170303-Construction of BT road in Sarwekai Sub Division , SWA (A)/FDC/07.02.2018</t>
  </si>
  <si>
    <t>170304-M&amp;R / Rehabilitation of Existing roads in Sarwakai &amp; Wana Sub Division SWA (B)</t>
  </si>
  <si>
    <t xml:space="preserve">3.0
</t>
  </si>
  <si>
    <t>170305-M&amp;R Rehabilitation of Existing roads in Ladha Sub Division SWA (B)</t>
  </si>
  <si>
    <t>170392-Construction of BT road in Wana Sub Division SWA (A)/FDWP/01.01.2018</t>
  </si>
  <si>
    <t>140324-Construction of 11 Km B /T road (03 No’s in SWA) (Umbrella) (A)FDWP/19.04.2017</t>
  </si>
  <si>
    <t>160476-Construction of BT Road Village Ghawa Khawa Tehsil Wana (SWA) (5-Kms) A/FDWP/16.02.2017</t>
  </si>
  <si>
    <t>150177-Construction of BT Roads In Ladha Sub Division in SW (A) /FDWP /23.02.2016</t>
  </si>
  <si>
    <t>140321-Cosntruction of 06 KM BT Road and Rehabilitation of 5.5 Km road in Mehsud closed area (B)</t>
  </si>
  <si>
    <t>140334-- Black Topping of  Roads in SW, Phase II (25 Kms) ( Umbrella) (B)</t>
  </si>
  <si>
    <t>140322-Const: of 16-KMs B/T Road in SWA (A)/FDWP/31.05.2016</t>
  </si>
  <si>
    <t>160047-Construction of BT Road in Ladha Sub-Division SWA (A)/FDWP/10.01.2017</t>
  </si>
  <si>
    <t>180095-Constructon of BT Road in Ladha District in SW (B)</t>
  </si>
  <si>
    <t>180096-Construction of BT Road in Sarwekai District in SW (B)</t>
  </si>
  <si>
    <t>180097-Cosntruction of BT Road in Wana District SW (B)</t>
  </si>
  <si>
    <t>170438-Construction of Link road from Jandola Gabbar Road to Mais Khan Koroona Smal area Tehsil Ladha (15-Km) Phase –I (A) /FDWP/17.04.2018</t>
  </si>
  <si>
    <t>170427-Construction of 07 Km B /T road Chalghoza forest village Ghurlana Tehsil Birmal SWA (A)/FDWP/ 01. 01. 2018</t>
  </si>
  <si>
    <t>170439- Construction of shingle track  SWA (A/ FDWP/ 20/09/2017</t>
  </si>
  <si>
    <t>180577-Rehabilitation of existing roads in District South Wazirista (A)/ PDWP/22.04.2019</t>
  </si>
  <si>
    <t>TOTAL ON - ONGOING SCHEMES ROADS</t>
  </si>
  <si>
    <t>NEW SCHEMES ROADS</t>
  </si>
  <si>
    <t>190260- Constrcution of Black Topped Roads in Tribal District South Waziristan (B)</t>
  </si>
  <si>
    <t>190327-Construction of Dashka to Razin Haris Koroona Tehsil Makin District South Waziristan (B)</t>
  </si>
  <si>
    <t xml:space="preserve">TOTAL OF NEW SCHEMES ROADS </t>
  </si>
  <si>
    <t>GANT TOTAL OF ROADS</t>
  </si>
  <si>
    <t>150147-Design &amp; Rehabilitation of Damaged Portions of Roads in SWA (Phase - II), Gomal Zam Wana Road. (Km 66 to Km 117) (A)/FDWP/23/02/2016</t>
  </si>
  <si>
    <t xml:space="preserve">TOTAL ONGOING SCHEME OF ROADS AND BRIDGES (PROVINCIAL) </t>
  </si>
  <si>
    <t xml:space="preserve">SOCIAL WELFARE DEPT: </t>
  </si>
  <si>
    <t>170319-Provision of Equipments to Special Persons and Purchase of Swing Machines Whell Chairs &amp; Crutches for Distribution among deserving Person in SWA (R)</t>
  </si>
  <si>
    <t>GRANT TOTAL SOCIAL WELFARE</t>
  </si>
  <si>
    <t>SPORTS DEPT:</t>
  </si>
  <si>
    <t xml:space="preserve">873
</t>
  </si>
  <si>
    <t xml:space="preserve">180536-Promotion of Culture &amp; Sports Activities in District SW (A)/DDWP/20-02-2019 </t>
  </si>
  <si>
    <t xml:space="preserve">883
</t>
  </si>
  <si>
    <t>180111-Rehaib Construction of Sports Facilities in District SW (A)/PDWP/22-04-2019.</t>
  </si>
  <si>
    <t xml:space="preserve">TOTAL SPORTS ONGOING SCHEMES </t>
  </si>
  <si>
    <t>GRANT TOTAL SPORTS DEPT:</t>
  </si>
  <si>
    <t xml:space="preserve">URBAN DEVELOPMENT </t>
  </si>
  <si>
    <t xml:space="preserve">931
</t>
  </si>
  <si>
    <t xml:space="preserve">170314-Provision of Municipal Services in Wana and Makin District SW (A)/DDWP/27-05-2019 </t>
  </si>
  <si>
    <t xml:space="preserve">170404-Provision of Municipal Service / Civic Admenties in Major Towns of South Tribal District </t>
  </si>
  <si>
    <t>180105-Municipal Services and Commercial area Development in District South Waziristan Tribal District (B)</t>
  </si>
  <si>
    <t>TOTAL ON GOING SCHEMES URBAN DEV:</t>
  </si>
  <si>
    <t>GRANT TOTAL URBAN DEVELOPMENT</t>
  </si>
  <si>
    <t>WATER</t>
  </si>
  <si>
    <t>140328-Construction of 43 Protection Bunds, Const: of 6 Check Dams, Const: of 300 Meters Flood Protection Walls, Rehab: of 500 Meters Major Irrigation Channels &amp; Installation of 11 Micro HP in SWA</t>
  </si>
  <si>
    <t>170316-Construction of Irrigation Channels  and Rehabilitation of Existing Irrigation in SWA (A)/FDWP/24-01-2018</t>
  </si>
  <si>
    <t>170317-Construction of Micro Hydle Power units in SWA (A)/FDWP/24.01.2018</t>
  </si>
  <si>
    <t>170318-Construction of Small Check Dams and Flood Protection Walls / Works in SWA (A)/DDWP/10-05-2019</t>
  </si>
  <si>
    <t xml:space="preserve">977
</t>
  </si>
  <si>
    <t>170412-Construction / Installation of Micro Hydle Power Project in SWA (B)</t>
  </si>
  <si>
    <t xml:space="preserve">999
</t>
  </si>
  <si>
    <t>180108-Construction of Irrigation Channel in District SW (A)/DDWP/10-05-2019</t>
  </si>
  <si>
    <t xml:space="preserve">1000
</t>
  </si>
  <si>
    <t xml:space="preserve">180109-Construction of Micro Hudle Power Units Check Dams in District SW (A)/DDWP/10-05-2019 </t>
  </si>
  <si>
    <t>GRANT TOTAL 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</si>
</sst>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409]* #,##0.00_ ;_-[$$-409]* \-#,##0.00\ ;_-[$$-409]* &quot;-&quot;??_ ;_-@_ "/>
    <numFmt numFmtId="165" formatCode="0.000"/>
    <numFmt numFmtId="166" formatCode="0.0000000"/>
  </numFmts>
  <fonts count="14" x14ac:knownFonts="1">
    <font>
      <sz val="11"/>
      <color theme="1"/>
      <name val="Calibri"/>
      <family val="2"/>
      <scheme val="minor"/>
    </font>
    <font>
      <sz val="11"/>
      <color theme="1"/>
      <name val="Calibri"/>
      <family val="2"/>
      <scheme val="minor"/>
    </font>
    <font>
      <b/>
      <sz val="12"/>
      <color theme="1"/>
      <name val="Tahoma"/>
      <family val="2"/>
    </font>
    <font>
      <sz val="11"/>
      <color theme="1"/>
      <name val="Tahoma"/>
      <family val="2"/>
    </font>
    <font>
      <b/>
      <sz val="11"/>
      <color theme="1"/>
      <name val="Tahoma"/>
      <family val="2"/>
    </font>
    <font>
      <sz val="12"/>
      <color theme="1"/>
      <name val="Tahoma"/>
      <family val="2"/>
    </font>
    <font>
      <b/>
      <sz val="14"/>
      <color theme="1"/>
      <name val="Tahoma"/>
      <family val="2"/>
    </font>
    <font>
      <sz val="12"/>
      <color theme="1"/>
      <name val="Calibri"/>
      <family val="2"/>
      <scheme val="minor"/>
    </font>
    <font>
      <sz val="14"/>
      <color theme="1"/>
      <name val="Tahoma"/>
      <family val="2"/>
    </font>
    <font>
      <sz val="12"/>
      <color rgb="FF000000"/>
      <name val="Tahoma"/>
      <family val="2"/>
    </font>
    <font>
      <sz val="11"/>
      <color rgb="FF000000"/>
      <name val="Tahoma"/>
      <family val="2"/>
    </font>
    <font>
      <sz val="10"/>
      <color rgb="FF000000"/>
      <name val="Tahoma"/>
      <family val="2"/>
    </font>
    <font>
      <sz val="12"/>
      <color theme="1"/>
      <name val="Arial"/>
      <family val="2"/>
    </font>
    <font>
      <sz val="12"/>
      <name val="Tahoma"/>
      <family val="2"/>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164" fontId="4" fillId="0" borderId="3" xfId="0" applyNumberFormat="1" applyFont="1" applyBorder="1" applyAlignment="1">
      <alignment horizontal="center" vertical="top"/>
    </xf>
    <xf numFmtId="164" fontId="4" fillId="0" borderId="2" xfId="0" applyNumberFormat="1" applyFont="1" applyBorder="1" applyAlignment="1">
      <alignment horizontal="center" vertical="top" wrapText="1"/>
    </xf>
    <xf numFmtId="164" fontId="4" fillId="0" borderId="3" xfId="0" applyNumberFormat="1" applyFont="1" applyBorder="1" applyAlignment="1">
      <alignment vertical="top" wrapText="1"/>
    </xf>
    <xf numFmtId="164" fontId="4" fillId="0" borderId="1" xfId="0" applyNumberFormat="1" applyFont="1" applyBorder="1" applyAlignment="1">
      <alignment vertical="top" wrapText="1"/>
    </xf>
    <xf numFmtId="1" fontId="4" fillId="0" borderId="3" xfId="0" applyNumberFormat="1" applyFont="1" applyBorder="1" applyAlignment="1">
      <alignment horizontal="center" vertical="center"/>
    </xf>
    <xf numFmtId="1" fontId="4" fillId="0" borderId="2" xfId="0" applyNumberFormat="1" applyFont="1" applyBorder="1" applyAlignment="1">
      <alignment horizontal="center" vertical="center" wrapText="1"/>
    </xf>
    <xf numFmtId="1" fontId="4" fillId="0" borderId="3" xfId="0" applyNumberFormat="1" applyFont="1" applyBorder="1" applyAlignment="1">
      <alignment horizontal="center" wrapText="1"/>
    </xf>
    <xf numFmtId="1" fontId="4" fillId="0" borderId="1" xfId="0" applyNumberFormat="1" applyFont="1" applyBorder="1" applyAlignment="1">
      <alignment horizontal="center" wrapText="1"/>
    </xf>
    <xf numFmtId="0" fontId="2" fillId="0" borderId="3" xfId="0" applyFont="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vertical="center" wrapText="1"/>
    </xf>
    <xf numFmtId="165" fontId="5" fillId="0" borderId="3" xfId="0" applyNumberFormat="1" applyFont="1" applyBorder="1" applyAlignment="1">
      <alignment horizontal="center" vertical="center" wrapText="1" readingOrder="1"/>
    </xf>
    <xf numFmtId="9" fontId="5" fillId="0" borderId="3" xfId="1" applyFont="1" applyBorder="1" applyAlignment="1">
      <alignment horizontal="center" vertical="center" wrapText="1" readingOrder="1"/>
    </xf>
    <xf numFmtId="165" fontId="3" fillId="0" borderId="1" xfId="0" applyNumberFormat="1" applyFont="1" applyBorder="1" applyAlignment="1">
      <alignment horizontal="center" vertical="center" wrapText="1" readingOrder="1"/>
    </xf>
    <xf numFmtId="0" fontId="3"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left" vertical="center" wrapText="1"/>
    </xf>
    <xf numFmtId="0" fontId="6" fillId="0" borderId="3" xfId="0" applyFont="1" applyBorder="1" applyAlignment="1">
      <alignment horizontal="left" vertical="center"/>
    </xf>
    <xf numFmtId="165" fontId="7" fillId="0" borderId="3" xfId="0" applyNumberFormat="1" applyFont="1" applyBorder="1" applyAlignment="1">
      <alignment horizontal="center" vertical="center"/>
    </xf>
    <xf numFmtId="165" fontId="3" fillId="0" borderId="3" xfId="0" applyNumberFormat="1" applyFont="1" applyBorder="1" applyAlignment="1">
      <alignment horizontal="center" vertical="center" wrapText="1" readingOrder="1"/>
    </xf>
    <xf numFmtId="9" fontId="3" fillId="0" borderId="3" xfId="1" applyFont="1" applyBorder="1" applyAlignment="1">
      <alignment horizontal="center" vertical="center" wrapText="1" readingOrder="1"/>
    </xf>
    <xf numFmtId="0" fontId="0" fillId="0" borderId="3" xfId="0" applyBorder="1" applyAlignment="1">
      <alignment horizontal="center" vertical="center"/>
    </xf>
    <xf numFmtId="0" fontId="0" fillId="0" borderId="1" xfId="0" applyBorder="1" applyAlignment="1">
      <alignment horizontal="center" vertical="center"/>
    </xf>
    <xf numFmtId="165" fontId="5" fillId="0" borderId="1" xfId="0" applyNumberFormat="1" applyFont="1" applyBorder="1" applyAlignment="1">
      <alignment horizontal="center" vertical="center" wrapText="1" readingOrder="1"/>
    </xf>
    <xf numFmtId="0" fontId="2" fillId="0" borderId="1" xfId="0" applyFont="1" applyBorder="1" applyAlignment="1">
      <alignment horizontal="left" vertical="center"/>
    </xf>
    <xf numFmtId="0" fontId="2" fillId="0" borderId="2" xfId="0" applyFont="1" applyBorder="1" applyAlignment="1">
      <alignment horizontal="left" vertical="center"/>
    </xf>
    <xf numFmtId="165" fontId="3" fillId="0" borderId="3" xfId="0" applyNumberFormat="1" applyFont="1" applyBorder="1" applyAlignment="1">
      <alignment horizontal="center" vertical="center" readingOrder="1"/>
    </xf>
    <xf numFmtId="9" fontId="3" fillId="0" borderId="3" xfId="1" applyFont="1" applyBorder="1" applyAlignment="1">
      <alignment horizontal="center" vertical="center" readingOrder="1"/>
    </xf>
    <xf numFmtId="165" fontId="3" fillId="0" borderId="1" xfId="0" applyNumberFormat="1" applyFont="1" applyBorder="1" applyAlignment="1">
      <alignment horizontal="center" vertical="center" readingOrder="1"/>
    </xf>
    <xf numFmtId="0" fontId="3" fillId="0" borderId="3" xfId="0" applyFont="1" applyBorder="1" applyAlignment="1">
      <alignment horizontal="center" vertical="center"/>
    </xf>
    <xf numFmtId="165" fontId="5" fillId="0" borderId="3" xfId="0" applyNumberFormat="1" applyFont="1" applyBorder="1" applyAlignment="1">
      <alignment horizontal="center" vertical="center"/>
    </xf>
    <xf numFmtId="9" fontId="5" fillId="0" borderId="3" xfId="1"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165" fontId="8" fillId="0" borderId="3" xfId="0" applyNumberFormat="1" applyFont="1" applyBorder="1" applyAlignment="1">
      <alignment horizontal="left" vertical="center"/>
    </xf>
    <xf numFmtId="165" fontId="8" fillId="0" borderId="3" xfId="0" applyNumberFormat="1" applyFont="1" applyBorder="1" applyAlignment="1">
      <alignment horizontal="left" vertical="center" wrapText="1" readingOrder="1"/>
    </xf>
    <xf numFmtId="9" fontId="8" fillId="0" borderId="3" xfId="1" applyFont="1" applyBorder="1" applyAlignment="1">
      <alignment horizontal="left" vertical="center" wrapText="1" readingOrder="1"/>
    </xf>
    <xf numFmtId="165" fontId="8" fillId="0" borderId="1" xfId="0" applyNumberFormat="1" applyFont="1" applyBorder="1" applyAlignment="1">
      <alignment horizontal="left" vertical="center" wrapText="1" readingOrder="1"/>
    </xf>
    <xf numFmtId="0" fontId="8" fillId="0" borderId="3" xfId="0" applyFont="1" applyBorder="1" applyAlignment="1">
      <alignment horizontal="left" vertical="center"/>
    </xf>
    <xf numFmtId="0" fontId="9" fillId="0" borderId="2" xfId="0" applyFont="1" applyBorder="1" applyAlignment="1">
      <alignment horizontal="left" vertical="center" wrapText="1"/>
    </xf>
    <xf numFmtId="165" fontId="3" fillId="0" borderId="3" xfId="0" applyNumberFormat="1" applyFont="1" applyBorder="1" applyAlignment="1">
      <alignment horizontal="center" vertical="center"/>
    </xf>
    <xf numFmtId="165" fontId="0" fillId="0" borderId="3" xfId="0" applyNumberFormat="1" applyBorder="1" applyAlignment="1">
      <alignment horizontal="center" vertical="center"/>
    </xf>
    <xf numFmtId="0" fontId="3" fillId="0" borderId="3" xfId="0" applyFont="1" applyBorder="1" applyAlignment="1">
      <alignment horizontal="left" vertical="center" wrapText="1"/>
    </xf>
    <xf numFmtId="0" fontId="9" fillId="0" borderId="4" xfId="0" applyFont="1" applyBorder="1" applyAlignment="1">
      <alignment horizontal="left" vertical="center" wrapText="1"/>
    </xf>
    <xf numFmtId="165" fontId="3" fillId="0" borderId="5" xfId="0" applyNumberFormat="1" applyFont="1" applyBorder="1" applyAlignment="1">
      <alignment horizontal="center" vertical="center" wrapText="1" readingOrder="1"/>
    </xf>
    <xf numFmtId="9" fontId="3" fillId="0" borderId="5" xfId="1" applyFont="1" applyBorder="1" applyAlignment="1">
      <alignment horizontal="center" vertical="center" wrapText="1" readingOrder="1"/>
    </xf>
    <xf numFmtId="165" fontId="3" fillId="0" borderId="6" xfId="0" applyNumberFormat="1" applyFont="1" applyBorder="1" applyAlignment="1">
      <alignment horizontal="center" vertical="center" wrapText="1" readingOrder="1"/>
    </xf>
    <xf numFmtId="2" fontId="3" fillId="0" borderId="3" xfId="0" applyNumberFormat="1" applyFont="1" applyBorder="1" applyAlignment="1">
      <alignment horizontal="center" vertical="center"/>
    </xf>
    <xf numFmtId="165" fontId="3" fillId="0" borderId="7" xfId="0" applyNumberFormat="1" applyFont="1" applyBorder="1" applyAlignment="1">
      <alignment horizontal="center" vertical="center" wrapText="1"/>
    </xf>
    <xf numFmtId="9" fontId="3" fillId="0" borderId="3" xfId="1" applyFont="1" applyBorder="1" applyAlignment="1">
      <alignment horizontal="center" vertical="center" wrapText="1"/>
    </xf>
    <xf numFmtId="0" fontId="0" fillId="0" borderId="6" xfId="0" applyBorder="1" applyAlignment="1">
      <alignment horizontal="center" vertical="center"/>
    </xf>
    <xf numFmtId="0" fontId="5" fillId="0" borderId="3" xfId="0" applyFont="1" applyBorder="1" applyAlignment="1">
      <alignment horizontal="left" vertical="center"/>
    </xf>
    <xf numFmtId="165" fontId="10" fillId="0" borderId="3" xfId="0" applyNumberFormat="1" applyFont="1" applyBorder="1" applyAlignment="1">
      <alignment horizontal="center" vertical="center" readingOrder="1"/>
    </xf>
    <xf numFmtId="0" fontId="9" fillId="0" borderId="0" xfId="0" applyFont="1" applyAlignment="1">
      <alignment horizontal="left" vertical="center" wrapText="1"/>
    </xf>
    <xf numFmtId="165" fontId="10" fillId="0" borderId="3" xfId="0" applyNumberFormat="1" applyFont="1" applyBorder="1" applyAlignment="1">
      <alignment horizontal="center" vertical="center" wrapText="1" readingOrder="1"/>
    </xf>
    <xf numFmtId="165" fontId="9" fillId="0" borderId="3" xfId="0" applyNumberFormat="1" applyFont="1" applyBorder="1" applyAlignment="1">
      <alignment horizontal="center" vertical="center" readingOrder="1"/>
    </xf>
    <xf numFmtId="165" fontId="11" fillId="0" borderId="3" xfId="0" applyNumberFormat="1" applyFont="1" applyBorder="1" applyAlignment="1">
      <alignment horizontal="center" vertical="center" readingOrder="1"/>
    </xf>
    <xf numFmtId="0" fontId="9" fillId="0" borderId="3" xfId="0" applyFont="1" applyBorder="1" applyAlignment="1">
      <alignment horizontal="left" vertical="center" wrapText="1"/>
    </xf>
    <xf numFmtId="0" fontId="3" fillId="0" borderId="3" xfId="0" applyFont="1" applyBorder="1" applyAlignment="1">
      <alignment vertical="center" wrapText="1"/>
    </xf>
    <xf numFmtId="165" fontId="11" fillId="0" borderId="3" xfId="0" applyNumberFormat="1" applyFont="1" applyBorder="1" applyAlignment="1">
      <alignment horizontal="center" vertical="center" wrapText="1" readingOrder="1"/>
    </xf>
    <xf numFmtId="0" fontId="3" fillId="0" borderId="3" xfId="0" applyFont="1" applyBorder="1" applyAlignment="1">
      <alignment wrapText="1"/>
    </xf>
    <xf numFmtId="0" fontId="9" fillId="0" borderId="2" xfId="0" applyFont="1" applyBorder="1" applyAlignment="1">
      <alignment horizontal="left" vertical="center"/>
    </xf>
    <xf numFmtId="2" fontId="5" fillId="0" borderId="3" xfId="0" applyNumberFormat="1" applyFont="1" applyBorder="1" applyAlignment="1">
      <alignment horizontal="center" vertical="center"/>
    </xf>
    <xf numFmtId="0" fontId="7" fillId="0" borderId="3" xfId="0" applyFont="1" applyBorder="1" applyAlignment="1">
      <alignment horizontal="center" vertical="center"/>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0" fillId="0" borderId="5" xfId="0" applyBorder="1" applyAlignment="1">
      <alignment horizontal="center" vertical="center"/>
    </xf>
    <xf numFmtId="0" fontId="5" fillId="0" borderId="3" xfId="0" applyFont="1" applyBorder="1" applyAlignment="1">
      <alignment horizontal="left" vertical="center" wrapText="1"/>
    </xf>
    <xf numFmtId="0" fontId="12" fillId="0" borderId="3" xfId="0" applyFont="1" applyBorder="1" applyAlignment="1">
      <alignment horizontal="center" vertical="center"/>
    </xf>
    <xf numFmtId="2" fontId="12" fillId="0" borderId="3" xfId="0" applyNumberFormat="1" applyFont="1" applyBorder="1" applyAlignment="1">
      <alignment horizontal="center" vertical="center"/>
    </xf>
    <xf numFmtId="9" fontId="12" fillId="0" borderId="3" xfId="1" applyFont="1" applyBorder="1" applyAlignment="1">
      <alignment horizontal="center" vertical="center"/>
    </xf>
    <xf numFmtId="0" fontId="0" fillId="0" borderId="3" xfId="0" applyFont="1" applyBorder="1" applyAlignment="1">
      <alignment horizontal="center" vertical="center"/>
    </xf>
    <xf numFmtId="0" fontId="5" fillId="0" borderId="7" xfId="0" applyFont="1" applyBorder="1" applyAlignment="1">
      <alignment horizontal="center" vertical="center"/>
    </xf>
    <xf numFmtId="0" fontId="9" fillId="0" borderId="8" xfId="0" applyFont="1" applyBorder="1" applyAlignment="1">
      <alignment horizontal="left" vertical="top" wrapText="1"/>
    </xf>
    <xf numFmtId="165" fontId="9" fillId="0" borderId="7" xfId="0" applyNumberFormat="1" applyFont="1" applyBorder="1" applyAlignment="1">
      <alignment horizontal="center" vertical="center" readingOrder="1"/>
    </xf>
    <xf numFmtId="165" fontId="5" fillId="0" borderId="7" xfId="0" applyNumberFormat="1" applyFont="1" applyBorder="1" applyAlignment="1">
      <alignment horizontal="center" vertical="center" wrapText="1" readingOrder="1"/>
    </xf>
    <xf numFmtId="9" fontId="5" fillId="0" borderId="7" xfId="1" applyFont="1" applyBorder="1" applyAlignment="1">
      <alignment horizontal="center" vertical="center" wrapText="1" readingOrder="1"/>
    </xf>
    <xf numFmtId="2" fontId="13" fillId="0" borderId="9" xfId="0" applyNumberFormat="1" applyFont="1" applyBorder="1" applyAlignment="1">
      <alignment horizontal="center" vertical="center" wrapText="1" readingOrder="1"/>
    </xf>
    <xf numFmtId="0" fontId="5" fillId="0" borderId="7" xfId="0" applyFont="1" applyBorder="1" applyAlignment="1">
      <alignment horizontal="center" vertical="center" wrapText="1"/>
    </xf>
    <xf numFmtId="165" fontId="9" fillId="0" borderId="3" xfId="0" applyNumberFormat="1" applyFont="1" applyBorder="1" applyAlignment="1">
      <alignment horizontal="center" vertical="center" wrapText="1" readingOrder="1"/>
    </xf>
    <xf numFmtId="0" fontId="5" fillId="0" borderId="1" xfId="0" applyFont="1" applyBorder="1" applyAlignment="1">
      <alignment horizontal="center" vertical="center"/>
    </xf>
    <xf numFmtId="166" fontId="3" fillId="0" borderId="3" xfId="0" applyNumberFormat="1" applyFont="1" applyBorder="1" applyAlignment="1">
      <alignment horizontal="center" vertical="center" wrapText="1" readingOrder="1"/>
    </xf>
    <xf numFmtId="165" fontId="11" fillId="0" borderId="0" xfId="0" applyNumberFormat="1" applyFont="1" applyAlignment="1">
      <alignment horizontal="center" vertical="center"/>
    </xf>
    <xf numFmtId="0" fontId="5" fillId="0" borderId="5" xfId="0" applyFont="1" applyBorder="1" applyAlignment="1">
      <alignment horizontal="left" vertical="center"/>
    </xf>
    <xf numFmtId="0" fontId="5" fillId="0" borderId="5"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center" vertical="center"/>
    </xf>
    <xf numFmtId="0" fontId="5" fillId="0" borderId="1" xfId="0" applyFont="1" applyBorder="1" applyAlignment="1">
      <alignment horizontal="left" vertical="center" wrapText="1"/>
    </xf>
    <xf numFmtId="2" fontId="5" fillId="0" borderId="3" xfId="0" applyNumberFormat="1" applyFont="1" applyBorder="1" applyAlignment="1">
      <alignment horizontal="left" vertical="center"/>
    </xf>
    <xf numFmtId="9" fontId="5" fillId="0" borderId="3" xfId="1" applyFont="1" applyBorder="1" applyAlignment="1">
      <alignment horizontal="left" vertical="center"/>
    </xf>
    <xf numFmtId="0" fontId="2" fillId="0" borderId="3" xfId="0" applyFont="1" applyBorder="1" applyAlignment="1">
      <alignment horizontal="lef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8"/>
  <sheetViews>
    <sheetView tabSelected="1" workbookViewId="0">
      <selection activeCell="C1" sqref="C1"/>
    </sheetView>
  </sheetViews>
  <sheetFormatPr defaultRowHeight="15" x14ac:dyDescent="0.25"/>
  <sheetData>
    <row r="1" spans="1:15" ht="114" x14ac:dyDescent="0.25">
      <c r="A1" s="1" t="s">
        <v>0</v>
      </c>
      <c r="B1" s="2" t="s">
        <v>1</v>
      </c>
      <c r="C1" s="3" t="s">
        <v>2</v>
      </c>
      <c r="D1" s="3" t="s">
        <v>3</v>
      </c>
      <c r="E1" s="3" t="s">
        <v>4</v>
      </c>
      <c r="F1" s="3" t="s">
        <v>5</v>
      </c>
      <c r="G1" s="3" t="s">
        <v>6</v>
      </c>
      <c r="H1" s="3" t="s">
        <v>7</v>
      </c>
      <c r="I1" s="3" t="s">
        <v>8</v>
      </c>
      <c r="J1" s="3" t="s">
        <v>9</v>
      </c>
      <c r="K1" s="3" t="s">
        <v>10</v>
      </c>
      <c r="L1" s="3" t="s">
        <v>11</v>
      </c>
      <c r="M1" s="3" t="s">
        <v>12</v>
      </c>
      <c r="N1" s="4" t="s">
        <v>13</v>
      </c>
      <c r="O1" s="1" t="s">
        <v>14</v>
      </c>
    </row>
    <row r="2" spans="1:15" x14ac:dyDescent="0.25">
      <c r="A2" s="5">
        <v>1</v>
      </c>
      <c r="B2" s="6">
        <v>2</v>
      </c>
      <c r="C2" s="7">
        <v>3</v>
      </c>
      <c r="D2" s="7">
        <v>4</v>
      </c>
      <c r="E2" s="7">
        <v>5</v>
      </c>
      <c r="F2" s="7">
        <v>6</v>
      </c>
      <c r="G2" s="7">
        <v>7</v>
      </c>
      <c r="H2" s="7">
        <v>8</v>
      </c>
      <c r="I2" s="7">
        <v>9</v>
      </c>
      <c r="J2" s="7">
        <v>10</v>
      </c>
      <c r="K2" s="7">
        <v>11</v>
      </c>
      <c r="L2" s="7">
        <v>12</v>
      </c>
      <c r="M2" s="7">
        <v>13</v>
      </c>
      <c r="N2" s="8">
        <v>14</v>
      </c>
      <c r="O2" s="7">
        <v>15</v>
      </c>
    </row>
    <row r="3" spans="1:15" x14ac:dyDescent="0.25">
      <c r="A3" s="9" t="s">
        <v>15</v>
      </c>
      <c r="B3" s="9"/>
      <c r="C3" s="9"/>
      <c r="D3" s="9"/>
      <c r="E3" s="9"/>
      <c r="F3" s="9"/>
      <c r="G3" s="9"/>
      <c r="H3" s="9"/>
      <c r="I3" s="9"/>
      <c r="J3" s="9"/>
      <c r="K3" s="9"/>
      <c r="L3" s="9"/>
      <c r="M3" s="9"/>
      <c r="N3" s="9"/>
      <c r="O3" s="9"/>
    </row>
    <row r="4" spans="1:15" ht="135" x14ac:dyDescent="0.25">
      <c r="A4" s="10" t="s">
        <v>16</v>
      </c>
      <c r="B4" s="11" t="s">
        <v>17</v>
      </c>
      <c r="C4" s="12">
        <v>33.29</v>
      </c>
      <c r="D4" s="12">
        <v>0</v>
      </c>
      <c r="E4" s="12">
        <v>33.29</v>
      </c>
      <c r="F4" s="12">
        <v>8.4789999999999992</v>
      </c>
      <c r="G4" s="12">
        <v>0</v>
      </c>
      <c r="H4" s="13">
        <f t="shared" ref="H4:H22" si="0">G4/F4</f>
        <v>0</v>
      </c>
      <c r="I4" s="12">
        <f t="shared" ref="I4:I22" si="1">D4+G4</f>
        <v>0</v>
      </c>
      <c r="J4" s="13">
        <f t="shared" ref="J4:J22" si="2">D4/C4</f>
        <v>0</v>
      </c>
      <c r="K4" s="13">
        <f t="shared" ref="K4:K5" si="3">E4/C4</f>
        <v>1</v>
      </c>
      <c r="L4" s="13">
        <f t="shared" ref="L4:L5" si="4">G4/E4</f>
        <v>0</v>
      </c>
      <c r="M4" s="13">
        <f t="shared" ref="M4:M5" si="5">I4/C4</f>
        <v>0</v>
      </c>
      <c r="N4" s="14" t="s">
        <v>18</v>
      </c>
      <c r="O4" s="15"/>
    </row>
    <row r="5" spans="1:15" ht="210" x14ac:dyDescent="0.25">
      <c r="A5" s="16">
        <v>13</v>
      </c>
      <c r="B5" s="17" t="s">
        <v>19</v>
      </c>
      <c r="C5" s="12">
        <v>45</v>
      </c>
      <c r="D5" s="12">
        <v>0</v>
      </c>
      <c r="E5" s="12">
        <v>45</v>
      </c>
      <c r="F5" s="12">
        <v>11.461</v>
      </c>
      <c r="G5" s="12">
        <v>0</v>
      </c>
      <c r="H5" s="13">
        <f t="shared" si="0"/>
        <v>0</v>
      </c>
      <c r="I5" s="12">
        <f t="shared" si="1"/>
        <v>0</v>
      </c>
      <c r="J5" s="13">
        <f t="shared" si="2"/>
        <v>0</v>
      </c>
      <c r="K5" s="13">
        <f t="shared" si="3"/>
        <v>1</v>
      </c>
      <c r="L5" s="13">
        <f t="shared" si="4"/>
        <v>0</v>
      </c>
      <c r="M5" s="13">
        <f t="shared" si="5"/>
        <v>0</v>
      </c>
      <c r="N5" s="14" t="s">
        <v>18</v>
      </c>
      <c r="O5" s="15"/>
    </row>
    <row r="6" spans="1:15" ht="18" x14ac:dyDescent="0.25">
      <c r="A6" s="18" t="s">
        <v>20</v>
      </c>
      <c r="B6" s="18"/>
      <c r="C6" s="19">
        <f>SUM(C4:C5)</f>
        <v>78.289999999999992</v>
      </c>
      <c r="D6" s="19">
        <f>SUM(D4:D5)</f>
        <v>0</v>
      </c>
      <c r="E6" s="19">
        <f>SUM(E4:E5)</f>
        <v>78.289999999999992</v>
      </c>
      <c r="F6" s="20"/>
      <c r="G6" s="20"/>
      <c r="H6" s="21"/>
      <c r="I6" s="20"/>
      <c r="J6" s="21"/>
      <c r="K6" s="22"/>
      <c r="L6" s="22"/>
      <c r="M6" s="22"/>
      <c r="N6" s="23"/>
      <c r="O6" s="22"/>
    </row>
    <row r="7" spans="1:15" ht="330" x14ac:dyDescent="0.25">
      <c r="A7" s="16">
        <v>67</v>
      </c>
      <c r="B7" s="17" t="s">
        <v>21</v>
      </c>
      <c r="C7" s="12">
        <v>45.622</v>
      </c>
      <c r="D7" s="12">
        <v>0</v>
      </c>
      <c r="E7" s="12">
        <v>7.7450000000000001</v>
      </c>
      <c r="F7" s="12">
        <v>0</v>
      </c>
      <c r="G7" s="12">
        <v>0</v>
      </c>
      <c r="H7" s="13" t="e">
        <f t="shared" si="0"/>
        <v>#DIV/0!</v>
      </c>
      <c r="I7" s="12">
        <f t="shared" si="1"/>
        <v>0</v>
      </c>
      <c r="J7" s="13">
        <f t="shared" si="2"/>
        <v>0</v>
      </c>
      <c r="K7" s="13">
        <f t="shared" ref="K7:K31" si="6">E7/C7</f>
        <v>0.1697645872605322</v>
      </c>
      <c r="L7" s="13">
        <f t="shared" ref="L7:L31" si="7">G7/E7</f>
        <v>0</v>
      </c>
      <c r="M7" s="13">
        <f t="shared" ref="M7:M36" si="8">I7/C7</f>
        <v>0</v>
      </c>
      <c r="N7" s="14" t="s">
        <v>22</v>
      </c>
      <c r="O7" s="15" t="s">
        <v>23</v>
      </c>
    </row>
    <row r="8" spans="1:15" ht="270" x14ac:dyDescent="0.25">
      <c r="A8" s="10" t="s">
        <v>24</v>
      </c>
      <c r="B8" s="17" t="s">
        <v>25</v>
      </c>
      <c r="C8" s="12">
        <v>25.103999999999999</v>
      </c>
      <c r="D8" s="12">
        <v>12.5</v>
      </c>
      <c r="E8" s="12">
        <v>7.6040000000000001</v>
      </c>
      <c r="F8" s="12">
        <v>0</v>
      </c>
      <c r="G8" s="12">
        <v>0</v>
      </c>
      <c r="H8" s="13" t="e">
        <f t="shared" si="0"/>
        <v>#DIV/0!</v>
      </c>
      <c r="I8" s="12">
        <f t="shared" si="1"/>
        <v>12.5</v>
      </c>
      <c r="J8" s="13">
        <f t="shared" si="2"/>
        <v>0.49792861695347357</v>
      </c>
      <c r="K8" s="13">
        <f t="shared" si="6"/>
        <v>0.30289993626513706</v>
      </c>
      <c r="L8" s="13">
        <f t="shared" si="7"/>
        <v>0</v>
      </c>
      <c r="M8" s="13">
        <f t="shared" si="8"/>
        <v>0.49792861695347357</v>
      </c>
      <c r="N8" s="14" t="s">
        <v>22</v>
      </c>
      <c r="O8" s="15" t="s">
        <v>26</v>
      </c>
    </row>
    <row r="9" spans="1:15" ht="255" x14ac:dyDescent="0.25">
      <c r="A9" s="10" t="s">
        <v>27</v>
      </c>
      <c r="B9" s="17" t="s">
        <v>28</v>
      </c>
      <c r="C9" s="12">
        <v>294.59699999999998</v>
      </c>
      <c r="D9" s="12">
        <v>279.59699999999998</v>
      </c>
      <c r="E9" s="12">
        <v>15</v>
      </c>
      <c r="F9" s="12">
        <v>0</v>
      </c>
      <c r="G9" s="12">
        <v>0</v>
      </c>
      <c r="H9" s="13" t="e">
        <f t="shared" si="0"/>
        <v>#DIV/0!</v>
      </c>
      <c r="I9" s="12">
        <f t="shared" si="1"/>
        <v>279.59699999999998</v>
      </c>
      <c r="J9" s="13">
        <f t="shared" si="2"/>
        <v>0.94908298455177753</v>
      </c>
      <c r="K9" s="13">
        <f t="shared" si="6"/>
        <v>5.091701544822249E-2</v>
      </c>
      <c r="L9" s="13">
        <f t="shared" si="7"/>
        <v>0</v>
      </c>
      <c r="M9" s="13">
        <f t="shared" si="8"/>
        <v>0.94908298455177753</v>
      </c>
      <c r="N9" s="14" t="s">
        <v>22</v>
      </c>
      <c r="O9" s="15"/>
    </row>
    <row r="10" spans="1:15" ht="210" x14ac:dyDescent="0.25">
      <c r="A10" s="10" t="s">
        <v>29</v>
      </c>
      <c r="B10" s="17" t="s">
        <v>30</v>
      </c>
      <c r="C10" s="12">
        <v>22.004999999999999</v>
      </c>
      <c r="D10" s="12">
        <v>18.675000000000001</v>
      </c>
      <c r="E10" s="12">
        <v>3.03</v>
      </c>
      <c r="F10" s="12">
        <v>0</v>
      </c>
      <c r="G10" s="12">
        <v>0</v>
      </c>
      <c r="H10" s="13" t="e">
        <f t="shared" si="0"/>
        <v>#DIV/0!</v>
      </c>
      <c r="I10" s="12">
        <f t="shared" si="1"/>
        <v>18.675000000000001</v>
      </c>
      <c r="J10" s="13">
        <f t="shared" si="2"/>
        <v>0.84867075664621683</v>
      </c>
      <c r="K10" s="13">
        <f t="shared" si="6"/>
        <v>0.13769597818677573</v>
      </c>
      <c r="L10" s="13">
        <f t="shared" si="7"/>
        <v>0</v>
      </c>
      <c r="M10" s="13">
        <f t="shared" si="8"/>
        <v>0.84867075664621683</v>
      </c>
      <c r="N10" s="14" t="s">
        <v>22</v>
      </c>
      <c r="O10" s="15"/>
    </row>
    <row r="11" spans="1:15" ht="225" x14ac:dyDescent="0.25">
      <c r="A11" s="10">
        <v>93</v>
      </c>
      <c r="B11" s="17" t="s">
        <v>31</v>
      </c>
      <c r="C11" s="12">
        <v>42.121000000000002</v>
      </c>
      <c r="D11" s="12">
        <v>32.335000000000001</v>
      </c>
      <c r="E11" s="12">
        <v>9.7859999999999996</v>
      </c>
      <c r="F11" s="12">
        <v>0</v>
      </c>
      <c r="G11" s="12">
        <v>0</v>
      </c>
      <c r="H11" s="13" t="e">
        <f t="shared" si="0"/>
        <v>#DIV/0!</v>
      </c>
      <c r="I11" s="12">
        <f t="shared" si="1"/>
        <v>32.335000000000001</v>
      </c>
      <c r="J11" s="13">
        <f t="shared" si="2"/>
        <v>0.76766933358657197</v>
      </c>
      <c r="K11" s="13">
        <f t="shared" si="6"/>
        <v>0.23233066641342795</v>
      </c>
      <c r="L11" s="13">
        <f t="shared" si="7"/>
        <v>0</v>
      </c>
      <c r="M11" s="13">
        <f t="shared" si="8"/>
        <v>0.76766933358657197</v>
      </c>
      <c r="N11" s="24" t="s">
        <v>22</v>
      </c>
      <c r="O11" s="15"/>
    </row>
    <row r="12" spans="1:15" x14ac:dyDescent="0.25">
      <c r="A12" s="25" t="s">
        <v>32</v>
      </c>
      <c r="B12" s="26"/>
      <c r="C12" s="27">
        <f>SUM(C7:C11)</f>
        <v>429.44899999999996</v>
      </c>
      <c r="D12" s="27">
        <f>SUM(D7:D11)</f>
        <v>343.10699999999997</v>
      </c>
      <c r="E12" s="27">
        <f>SUM(E7:E11)</f>
        <v>43.164999999999999</v>
      </c>
      <c r="F12" s="27">
        <f>SUM(F7:F11)</f>
        <v>0</v>
      </c>
      <c r="G12" s="27">
        <f>SUM(G7:G11)</f>
        <v>0</v>
      </c>
      <c r="H12" s="28">
        <v>0</v>
      </c>
      <c r="I12" s="27">
        <f t="shared" si="1"/>
        <v>343.10699999999997</v>
      </c>
      <c r="J12" s="28">
        <f t="shared" si="2"/>
        <v>0.79894702281295338</v>
      </c>
      <c r="K12" s="28">
        <f t="shared" si="6"/>
        <v>0.10051251720227548</v>
      </c>
      <c r="L12" s="28">
        <f t="shared" si="7"/>
        <v>0</v>
      </c>
      <c r="M12" s="28">
        <f t="shared" si="8"/>
        <v>0.79894702281295338</v>
      </c>
      <c r="N12" s="29"/>
      <c r="O12" s="30"/>
    </row>
    <row r="13" spans="1:15" x14ac:dyDescent="0.25">
      <c r="A13" s="25" t="s">
        <v>33</v>
      </c>
      <c r="B13" s="26"/>
      <c r="C13" s="31">
        <f>SUM(C6+C12)</f>
        <v>507.73899999999992</v>
      </c>
      <c r="D13" s="31">
        <f t="shared" ref="D13:G13" si="9">SUM(D6+D12)</f>
        <v>343.10699999999997</v>
      </c>
      <c r="E13" s="31">
        <f t="shared" si="9"/>
        <v>121.45499999999998</v>
      </c>
      <c r="F13" s="31">
        <f t="shared" si="9"/>
        <v>0</v>
      </c>
      <c r="G13" s="31">
        <f t="shared" si="9"/>
        <v>0</v>
      </c>
      <c r="H13" s="32">
        <v>0</v>
      </c>
      <c r="I13" s="31">
        <f t="shared" ref="I13" si="10">SUM(I6+I12)</f>
        <v>343.10699999999997</v>
      </c>
      <c r="J13" s="28">
        <f t="shared" si="2"/>
        <v>0.67575466922966332</v>
      </c>
      <c r="K13" s="28">
        <f t="shared" si="6"/>
        <v>0.23920754560906293</v>
      </c>
      <c r="L13" s="28">
        <f t="shared" si="7"/>
        <v>0</v>
      </c>
      <c r="M13" s="28">
        <f t="shared" si="8"/>
        <v>0.67575466922966332</v>
      </c>
      <c r="N13" s="24"/>
      <c r="O13" s="22"/>
    </row>
    <row r="14" spans="1:15" ht="18" x14ac:dyDescent="0.25">
      <c r="A14" s="33" t="s">
        <v>34</v>
      </c>
      <c r="B14" s="34"/>
      <c r="C14" s="35"/>
      <c r="D14" s="35"/>
      <c r="E14" s="35"/>
      <c r="F14" s="36"/>
      <c r="G14" s="36"/>
      <c r="H14" s="37"/>
      <c r="I14" s="36"/>
      <c r="J14" s="37"/>
      <c r="K14" s="37"/>
      <c r="L14" s="37"/>
      <c r="M14" s="37"/>
      <c r="N14" s="38"/>
      <c r="O14" s="39"/>
    </row>
    <row r="15" spans="1:15" ht="270" x14ac:dyDescent="0.25">
      <c r="A15" s="10" t="s">
        <v>35</v>
      </c>
      <c r="B15" s="17" t="s">
        <v>36</v>
      </c>
      <c r="C15" s="12">
        <v>40.235999999999997</v>
      </c>
      <c r="D15" s="12">
        <v>0</v>
      </c>
      <c r="E15" s="12">
        <v>40.235999999999997</v>
      </c>
      <c r="F15" s="12">
        <v>0</v>
      </c>
      <c r="G15" s="12">
        <v>0</v>
      </c>
      <c r="H15" s="13">
        <v>0</v>
      </c>
      <c r="I15" s="12">
        <f t="shared" si="1"/>
        <v>0</v>
      </c>
      <c r="J15" s="13">
        <f t="shared" si="2"/>
        <v>0</v>
      </c>
      <c r="K15" s="13">
        <f t="shared" si="6"/>
        <v>1</v>
      </c>
      <c r="L15" s="13">
        <f t="shared" si="7"/>
        <v>0</v>
      </c>
      <c r="M15" s="13">
        <f t="shared" si="8"/>
        <v>0</v>
      </c>
      <c r="N15" s="24" t="s">
        <v>37</v>
      </c>
      <c r="O15" s="10"/>
    </row>
    <row r="16" spans="1:15" ht="180" x14ac:dyDescent="0.25">
      <c r="A16" s="16">
        <v>156</v>
      </c>
      <c r="B16" s="17" t="s">
        <v>38</v>
      </c>
      <c r="C16" s="12">
        <v>30.042999999999999</v>
      </c>
      <c r="D16" s="12">
        <v>0</v>
      </c>
      <c r="E16" s="12">
        <v>30.042999999999999</v>
      </c>
      <c r="F16" s="12">
        <v>0</v>
      </c>
      <c r="G16" s="12">
        <v>0</v>
      </c>
      <c r="H16" s="13">
        <v>0</v>
      </c>
      <c r="I16" s="12">
        <f t="shared" si="1"/>
        <v>0</v>
      </c>
      <c r="J16" s="13">
        <f t="shared" si="2"/>
        <v>0</v>
      </c>
      <c r="K16" s="13">
        <f t="shared" si="6"/>
        <v>1</v>
      </c>
      <c r="L16" s="13">
        <f t="shared" si="7"/>
        <v>0</v>
      </c>
      <c r="M16" s="13">
        <f t="shared" si="8"/>
        <v>0</v>
      </c>
      <c r="N16" s="24" t="s">
        <v>22</v>
      </c>
      <c r="O16" s="10"/>
    </row>
    <row r="17" spans="1:15" ht="285" x14ac:dyDescent="0.25">
      <c r="A17" s="10" t="s">
        <v>39</v>
      </c>
      <c r="B17" s="17" t="s">
        <v>40</v>
      </c>
      <c r="C17" s="12">
        <v>34.265000000000001</v>
      </c>
      <c r="D17" s="12">
        <v>0</v>
      </c>
      <c r="E17" s="12">
        <v>20.16</v>
      </c>
      <c r="F17" s="12">
        <v>0</v>
      </c>
      <c r="G17" s="12">
        <v>0</v>
      </c>
      <c r="H17" s="13" t="e">
        <f t="shared" si="0"/>
        <v>#DIV/0!</v>
      </c>
      <c r="I17" s="12">
        <f t="shared" si="1"/>
        <v>0</v>
      </c>
      <c r="J17" s="13">
        <f t="shared" si="2"/>
        <v>0</v>
      </c>
      <c r="K17" s="13">
        <f t="shared" si="6"/>
        <v>0.58835546475995915</v>
      </c>
      <c r="L17" s="13">
        <f t="shared" si="7"/>
        <v>0</v>
      </c>
      <c r="M17" s="13">
        <f t="shared" si="8"/>
        <v>0</v>
      </c>
      <c r="N17" s="24" t="s">
        <v>22</v>
      </c>
      <c r="O17" s="10"/>
    </row>
    <row r="18" spans="1:15" ht="210" x14ac:dyDescent="0.25">
      <c r="A18" s="16">
        <v>170</v>
      </c>
      <c r="B18" s="40" t="s">
        <v>41</v>
      </c>
      <c r="C18" s="12">
        <v>59.72</v>
      </c>
      <c r="D18" s="12">
        <v>53.72</v>
      </c>
      <c r="E18" s="12">
        <v>1</v>
      </c>
      <c r="F18" s="12">
        <v>0</v>
      </c>
      <c r="G18" s="12">
        <v>0</v>
      </c>
      <c r="H18" s="13" t="e">
        <f t="shared" si="0"/>
        <v>#DIV/0!</v>
      </c>
      <c r="I18" s="12">
        <f t="shared" si="1"/>
        <v>53.72</v>
      </c>
      <c r="J18" s="13">
        <f t="shared" si="2"/>
        <v>0.89953114534494305</v>
      </c>
      <c r="K18" s="13">
        <f t="shared" si="6"/>
        <v>1.6744809109176157E-2</v>
      </c>
      <c r="L18" s="13">
        <f t="shared" si="7"/>
        <v>0</v>
      </c>
      <c r="M18" s="13">
        <f t="shared" si="8"/>
        <v>0.89953114534494305</v>
      </c>
      <c r="N18" s="24" t="s">
        <v>22</v>
      </c>
      <c r="O18" s="10"/>
    </row>
    <row r="19" spans="1:15" x14ac:dyDescent="0.25">
      <c r="A19" s="33" t="s">
        <v>42</v>
      </c>
      <c r="B19" s="34"/>
      <c r="C19" s="41">
        <f>SUM(C15:C18)</f>
        <v>164.26400000000001</v>
      </c>
      <c r="D19" s="41">
        <f>SUM(D15:D18)</f>
        <v>53.72</v>
      </c>
      <c r="E19" s="41">
        <f>SUM(E15:E18)</f>
        <v>91.438999999999993</v>
      </c>
      <c r="F19" s="20">
        <f t="shared" ref="F19:M19" si="11">SUM(F15:F18)</f>
        <v>0</v>
      </c>
      <c r="G19" s="20">
        <f t="shared" si="11"/>
        <v>0</v>
      </c>
      <c r="H19" s="21" t="e">
        <f t="shared" si="11"/>
        <v>#DIV/0!</v>
      </c>
      <c r="I19" s="20">
        <f t="shared" si="11"/>
        <v>53.72</v>
      </c>
      <c r="J19" s="21">
        <f t="shared" si="11"/>
        <v>0.89953114534494305</v>
      </c>
      <c r="K19" s="21">
        <f t="shared" si="11"/>
        <v>2.6051002738691356</v>
      </c>
      <c r="L19" s="21">
        <f t="shared" si="11"/>
        <v>0</v>
      </c>
      <c r="M19" s="21">
        <f t="shared" si="11"/>
        <v>0.89953114534494305</v>
      </c>
      <c r="N19" s="14"/>
      <c r="O19" s="30"/>
    </row>
    <row r="20" spans="1:15" x14ac:dyDescent="0.25">
      <c r="A20" s="33" t="s">
        <v>43</v>
      </c>
      <c r="B20" s="34"/>
      <c r="C20" s="42"/>
      <c r="D20" s="42"/>
      <c r="E20" s="42"/>
      <c r="F20" s="20"/>
      <c r="G20" s="20"/>
      <c r="H20" s="21"/>
      <c r="I20" s="20"/>
      <c r="J20" s="21"/>
      <c r="K20" s="21"/>
      <c r="L20" s="21"/>
      <c r="M20" s="21"/>
      <c r="N20" s="23"/>
      <c r="O20" s="22"/>
    </row>
    <row r="21" spans="1:15" ht="180" x14ac:dyDescent="0.25">
      <c r="A21" s="16">
        <v>191</v>
      </c>
      <c r="B21" s="40" t="s">
        <v>44</v>
      </c>
      <c r="C21" s="20">
        <v>120.752</v>
      </c>
      <c r="D21" s="20">
        <v>104.893</v>
      </c>
      <c r="E21" s="20">
        <v>15.423999999999999</v>
      </c>
      <c r="F21" s="20">
        <v>0</v>
      </c>
      <c r="G21" s="20">
        <v>0</v>
      </c>
      <c r="H21" s="21" t="e">
        <f t="shared" si="0"/>
        <v>#DIV/0!</v>
      </c>
      <c r="I21" s="20">
        <f t="shared" si="1"/>
        <v>104.893</v>
      </c>
      <c r="J21" s="21">
        <f t="shared" si="2"/>
        <v>0.86866470120577721</v>
      </c>
      <c r="K21" s="21">
        <f t="shared" si="6"/>
        <v>0.12773287398966476</v>
      </c>
      <c r="L21" s="21">
        <f t="shared" si="7"/>
        <v>0</v>
      </c>
      <c r="M21" s="21">
        <f t="shared" si="8"/>
        <v>0.86866470120577721</v>
      </c>
      <c r="N21" s="14" t="s">
        <v>22</v>
      </c>
      <c r="O21" s="15"/>
    </row>
    <row r="22" spans="1:15" ht="225" x14ac:dyDescent="0.25">
      <c r="A22" s="16">
        <v>197</v>
      </c>
      <c r="B22" s="40" t="s">
        <v>45</v>
      </c>
      <c r="C22" s="20">
        <v>105.76300000000001</v>
      </c>
      <c r="D22" s="20">
        <v>56.314999999999998</v>
      </c>
      <c r="E22" s="20">
        <v>10.217000000000001</v>
      </c>
      <c r="F22" s="20">
        <v>0</v>
      </c>
      <c r="G22" s="20">
        <v>0</v>
      </c>
      <c r="H22" s="21" t="e">
        <f t="shared" si="0"/>
        <v>#DIV/0!</v>
      </c>
      <c r="I22" s="20">
        <f t="shared" si="1"/>
        <v>56.314999999999998</v>
      </c>
      <c r="J22" s="21">
        <f t="shared" si="2"/>
        <v>0.53246409424846108</v>
      </c>
      <c r="K22" s="21">
        <f t="shared" si="6"/>
        <v>9.660278169113963E-2</v>
      </c>
      <c r="L22" s="21">
        <f t="shared" si="7"/>
        <v>0</v>
      </c>
      <c r="M22" s="21">
        <f t="shared" si="8"/>
        <v>0.53246409424846108</v>
      </c>
      <c r="N22" s="14" t="s">
        <v>22</v>
      </c>
      <c r="O22" s="15"/>
    </row>
    <row r="23" spans="1:15" ht="285" x14ac:dyDescent="0.25">
      <c r="A23" s="16">
        <v>200</v>
      </c>
      <c r="B23" s="40" t="s">
        <v>46</v>
      </c>
      <c r="C23" s="20">
        <v>27.003</v>
      </c>
      <c r="D23" s="20">
        <v>0</v>
      </c>
      <c r="E23" s="20">
        <v>5.0999999999999996</v>
      </c>
      <c r="F23" s="20">
        <v>0</v>
      </c>
      <c r="G23" s="20">
        <v>0</v>
      </c>
      <c r="H23" s="21">
        <v>0</v>
      </c>
      <c r="I23" s="20">
        <f>D23+G23</f>
        <v>0</v>
      </c>
      <c r="J23" s="21">
        <f>D23/C23</f>
        <v>0</v>
      </c>
      <c r="K23" s="21">
        <f t="shared" si="6"/>
        <v>0.1888679035662704</v>
      </c>
      <c r="L23" s="21">
        <f>G23/E23</f>
        <v>0</v>
      </c>
      <c r="M23" s="21">
        <f t="shared" si="8"/>
        <v>0</v>
      </c>
      <c r="N23" s="14" t="s">
        <v>22</v>
      </c>
      <c r="O23" s="15"/>
    </row>
    <row r="24" spans="1:15" ht="195" x14ac:dyDescent="0.25">
      <c r="A24" s="16">
        <v>202</v>
      </c>
      <c r="B24" s="40" t="s">
        <v>47</v>
      </c>
      <c r="C24" s="20">
        <v>109.93600000000001</v>
      </c>
      <c r="D24" s="20">
        <v>95.936000000000007</v>
      </c>
      <c r="E24" s="20">
        <v>8.5289999999999999</v>
      </c>
      <c r="F24" s="20">
        <v>0</v>
      </c>
      <c r="G24" s="20">
        <v>0</v>
      </c>
      <c r="H24" s="21">
        <v>0</v>
      </c>
      <c r="I24" s="20">
        <f t="shared" ref="I24:I26" si="12">D24+G24</f>
        <v>95.936000000000007</v>
      </c>
      <c r="J24" s="21">
        <f t="shared" ref="J24:J37" si="13">D24/C24</f>
        <v>0.87265318003201864</v>
      </c>
      <c r="K24" s="21">
        <f t="shared" si="6"/>
        <v>7.7581501964779503E-2</v>
      </c>
      <c r="L24" s="21">
        <f t="shared" ref="L24:L26" si="14">G24/E24</f>
        <v>0</v>
      </c>
      <c r="M24" s="21">
        <f t="shared" si="8"/>
        <v>0.87265318003201864</v>
      </c>
      <c r="N24" s="14" t="s">
        <v>22</v>
      </c>
      <c r="O24" s="43"/>
    </row>
    <row r="25" spans="1:15" ht="165" x14ac:dyDescent="0.25">
      <c r="A25" s="16">
        <v>230</v>
      </c>
      <c r="B25" s="40" t="s">
        <v>48</v>
      </c>
      <c r="C25" s="20">
        <v>59.98</v>
      </c>
      <c r="D25" s="20">
        <v>36</v>
      </c>
      <c r="E25" s="20">
        <v>23.98</v>
      </c>
      <c r="F25" s="20">
        <v>5.9950000000000001</v>
      </c>
      <c r="G25" s="20">
        <v>0</v>
      </c>
      <c r="H25" s="21">
        <v>0</v>
      </c>
      <c r="I25" s="20">
        <f t="shared" si="12"/>
        <v>36</v>
      </c>
      <c r="J25" s="21">
        <f t="shared" si="13"/>
        <v>0.60020006668889636</v>
      </c>
      <c r="K25" s="21">
        <f t="shared" si="6"/>
        <v>0.39979993331110375</v>
      </c>
      <c r="L25" s="21">
        <f t="shared" si="14"/>
        <v>0</v>
      </c>
      <c r="M25" s="21">
        <f t="shared" si="8"/>
        <v>0.60020006668889636</v>
      </c>
      <c r="N25" s="14" t="s">
        <v>18</v>
      </c>
      <c r="O25" s="15"/>
    </row>
    <row r="26" spans="1:15" ht="165" x14ac:dyDescent="0.25">
      <c r="A26" s="16">
        <v>231</v>
      </c>
      <c r="B26" s="44" t="s">
        <v>49</v>
      </c>
      <c r="C26" s="45">
        <v>98.421000000000006</v>
      </c>
      <c r="D26" s="45">
        <v>46</v>
      </c>
      <c r="E26" s="45">
        <v>12.367000000000001</v>
      </c>
      <c r="F26" s="45">
        <v>0</v>
      </c>
      <c r="G26" s="45">
        <v>0</v>
      </c>
      <c r="H26" s="21">
        <v>0</v>
      </c>
      <c r="I26" s="45">
        <f t="shared" si="12"/>
        <v>46</v>
      </c>
      <c r="J26" s="21">
        <f t="shared" si="13"/>
        <v>0.46737992908017595</v>
      </c>
      <c r="K26" s="21">
        <f t="shared" si="6"/>
        <v>0.12565407788988123</v>
      </c>
      <c r="L26" s="46">
        <f t="shared" si="14"/>
        <v>0</v>
      </c>
      <c r="M26" s="21">
        <f t="shared" si="8"/>
        <v>0.46737992908017595</v>
      </c>
      <c r="N26" s="47" t="s">
        <v>22</v>
      </c>
      <c r="O26" s="15"/>
    </row>
    <row r="27" spans="1:15" ht="255" x14ac:dyDescent="0.25">
      <c r="A27" s="16">
        <v>232</v>
      </c>
      <c r="B27" s="40" t="s">
        <v>50</v>
      </c>
      <c r="C27" s="20">
        <v>68.16</v>
      </c>
      <c r="D27" s="20">
        <v>0</v>
      </c>
      <c r="E27" s="20" t="s">
        <v>51</v>
      </c>
      <c r="F27" s="20">
        <v>0</v>
      </c>
      <c r="G27" s="20">
        <v>0</v>
      </c>
      <c r="H27" s="21">
        <v>0</v>
      </c>
      <c r="I27" s="20">
        <f>D27+G27</f>
        <v>0</v>
      </c>
      <c r="J27" s="21">
        <f t="shared" si="13"/>
        <v>0</v>
      </c>
      <c r="K27" s="21" t="e">
        <f t="shared" si="6"/>
        <v>#VALUE!</v>
      </c>
      <c r="L27" s="21">
        <v>0</v>
      </c>
      <c r="M27" s="21">
        <f t="shared" si="8"/>
        <v>0</v>
      </c>
      <c r="N27" s="47" t="s">
        <v>22</v>
      </c>
      <c r="O27" s="15"/>
    </row>
    <row r="28" spans="1:15" ht="195" x14ac:dyDescent="0.25">
      <c r="A28" s="16">
        <v>236</v>
      </c>
      <c r="B28" s="17" t="s">
        <v>52</v>
      </c>
      <c r="C28" s="48">
        <v>110</v>
      </c>
      <c r="D28" s="48">
        <v>0</v>
      </c>
      <c r="E28" s="30">
        <v>5.0119999999999996</v>
      </c>
      <c r="F28" s="41">
        <v>0</v>
      </c>
      <c r="G28" s="41">
        <v>0</v>
      </c>
      <c r="H28" s="21">
        <v>0</v>
      </c>
      <c r="I28" s="49">
        <v>0</v>
      </c>
      <c r="J28" s="21">
        <f t="shared" si="13"/>
        <v>0</v>
      </c>
      <c r="K28" s="21">
        <f t="shared" si="6"/>
        <v>4.5563636363636362E-2</v>
      </c>
      <c r="L28" s="50">
        <f t="shared" ref="L28" si="15">G28/E28</f>
        <v>0</v>
      </c>
      <c r="M28" s="21">
        <f t="shared" si="8"/>
        <v>0</v>
      </c>
      <c r="N28" s="20" t="s">
        <v>22</v>
      </c>
      <c r="O28" s="15"/>
    </row>
    <row r="29" spans="1:15" ht="375" x14ac:dyDescent="0.25">
      <c r="A29" s="16">
        <v>241</v>
      </c>
      <c r="B29" s="40" t="s">
        <v>53</v>
      </c>
      <c r="C29" s="20">
        <v>147</v>
      </c>
      <c r="D29" s="20">
        <v>0</v>
      </c>
      <c r="E29" s="20">
        <v>5</v>
      </c>
      <c r="F29" s="20">
        <v>0</v>
      </c>
      <c r="G29" s="20">
        <v>0</v>
      </c>
      <c r="H29" s="21">
        <v>0</v>
      </c>
      <c r="I29" s="20">
        <f>D29+G29</f>
        <v>0</v>
      </c>
      <c r="J29" s="21">
        <f t="shared" si="13"/>
        <v>0</v>
      </c>
      <c r="K29" s="21">
        <f t="shared" si="6"/>
        <v>3.4013605442176874E-2</v>
      </c>
      <c r="L29" s="21">
        <f>G29/E29</f>
        <v>0</v>
      </c>
      <c r="M29" s="21">
        <f t="shared" si="8"/>
        <v>0</v>
      </c>
      <c r="N29" s="47" t="s">
        <v>22</v>
      </c>
      <c r="O29" s="15"/>
    </row>
    <row r="30" spans="1:15" ht="195" x14ac:dyDescent="0.25">
      <c r="A30" s="16">
        <v>242</v>
      </c>
      <c r="B30" s="40" t="s">
        <v>54</v>
      </c>
      <c r="C30" s="20">
        <v>90.495999999999995</v>
      </c>
      <c r="D30" s="20">
        <v>79.793000000000006</v>
      </c>
      <c r="E30" s="20">
        <v>6.7030000000000003</v>
      </c>
      <c r="F30" s="20">
        <v>0</v>
      </c>
      <c r="G30" s="20">
        <v>0</v>
      </c>
      <c r="H30" s="21">
        <v>0</v>
      </c>
      <c r="I30" s="20">
        <f t="shared" ref="I30:I31" si="16">D30+G30</f>
        <v>79.793000000000006</v>
      </c>
      <c r="J30" s="21">
        <f t="shared" si="13"/>
        <v>0.88172957920792094</v>
      </c>
      <c r="K30" s="21">
        <f t="shared" si="6"/>
        <v>7.4069572135785008E-2</v>
      </c>
      <c r="L30" s="21">
        <f t="shared" ref="L30" si="17">G30/E30</f>
        <v>0</v>
      </c>
      <c r="M30" s="21">
        <f t="shared" si="8"/>
        <v>0.88172957920792094</v>
      </c>
      <c r="N30" s="47" t="s">
        <v>22</v>
      </c>
      <c r="O30" s="15"/>
    </row>
    <row r="31" spans="1:15" ht="15.75" x14ac:dyDescent="0.25">
      <c r="A31" s="25" t="s">
        <v>55</v>
      </c>
      <c r="B31" s="26"/>
      <c r="C31" s="19">
        <f>SUM(C21:C30)</f>
        <v>937.51099999999997</v>
      </c>
      <c r="D31" s="19">
        <f>SUM(D21:D30)</f>
        <v>418.93700000000001</v>
      </c>
      <c r="E31" s="19">
        <f>SUM(E21:E30)</f>
        <v>92.332000000000008</v>
      </c>
      <c r="F31" s="19">
        <f>SUM(F21:F30)</f>
        <v>5.9950000000000001</v>
      </c>
      <c r="G31" s="19">
        <f>SUM(G21:G30)</f>
        <v>0</v>
      </c>
      <c r="H31" s="13">
        <v>0</v>
      </c>
      <c r="I31" s="20">
        <f t="shared" si="16"/>
        <v>418.93700000000001</v>
      </c>
      <c r="J31" s="21">
        <f t="shared" si="13"/>
        <v>0.44686089016555541</v>
      </c>
      <c r="K31" s="13">
        <f t="shared" si="6"/>
        <v>9.8486311093949841E-2</v>
      </c>
      <c r="L31" s="13">
        <f t="shared" si="7"/>
        <v>0</v>
      </c>
      <c r="M31" s="21">
        <f t="shared" si="8"/>
        <v>0.44686089016555541</v>
      </c>
      <c r="N31" s="23"/>
      <c r="O31" s="22"/>
    </row>
    <row r="32" spans="1:15" ht="15.75" x14ac:dyDescent="0.25">
      <c r="A32" s="33" t="s">
        <v>56</v>
      </c>
      <c r="B32" s="34"/>
      <c r="C32" s="19"/>
      <c r="D32" s="19"/>
      <c r="E32" s="19"/>
      <c r="F32" s="19"/>
      <c r="G32" s="19"/>
      <c r="H32" s="13"/>
      <c r="I32" s="12"/>
      <c r="J32" s="21" t="e">
        <f t="shared" si="13"/>
        <v>#DIV/0!</v>
      </c>
      <c r="K32" s="13"/>
      <c r="L32" s="13"/>
      <c r="M32" s="21"/>
      <c r="N32" s="51"/>
      <c r="O32" s="22"/>
    </row>
    <row r="33" spans="1:15" ht="255" x14ac:dyDescent="0.25">
      <c r="A33" s="52">
        <v>301</v>
      </c>
      <c r="B33" s="17" t="s">
        <v>57</v>
      </c>
      <c r="C33" s="53">
        <v>141.744</v>
      </c>
      <c r="D33" s="20">
        <v>84</v>
      </c>
      <c r="E33" s="53">
        <v>141.744</v>
      </c>
      <c r="F33" s="20">
        <v>0</v>
      </c>
      <c r="G33" s="20">
        <v>0</v>
      </c>
      <c r="H33" s="21">
        <v>0</v>
      </c>
      <c r="I33" s="20">
        <f t="shared" ref="I33:I36" si="18">D33+G33</f>
        <v>84</v>
      </c>
      <c r="J33" s="21">
        <f t="shared" si="13"/>
        <v>0.59261767693870637</v>
      </c>
      <c r="K33" s="21">
        <f t="shared" ref="K33:K36" si="19">E33/C33</f>
        <v>1</v>
      </c>
      <c r="L33" s="21">
        <f t="shared" ref="L33:L36" si="20">G33/E33</f>
        <v>0</v>
      </c>
      <c r="M33" s="21">
        <f t="shared" si="8"/>
        <v>0.59261767693870637</v>
      </c>
      <c r="N33" s="14" t="s">
        <v>22</v>
      </c>
      <c r="O33" s="43"/>
    </row>
    <row r="34" spans="1:15" ht="210" x14ac:dyDescent="0.25">
      <c r="A34" s="52">
        <v>302</v>
      </c>
      <c r="B34" s="54" t="s">
        <v>58</v>
      </c>
      <c r="C34" s="55" t="s">
        <v>59</v>
      </c>
      <c r="D34" s="20">
        <v>492.24400000000003</v>
      </c>
      <c r="E34" s="53">
        <v>73.991</v>
      </c>
      <c r="F34" s="20">
        <v>0</v>
      </c>
      <c r="G34" s="20">
        <v>0</v>
      </c>
      <c r="H34" s="21">
        <v>0</v>
      </c>
      <c r="I34" s="20">
        <f t="shared" si="18"/>
        <v>492.24400000000003</v>
      </c>
      <c r="J34" s="21" t="e">
        <f t="shared" si="13"/>
        <v>#VALUE!</v>
      </c>
      <c r="K34" s="21">
        <v>0</v>
      </c>
      <c r="L34" s="21">
        <f t="shared" si="20"/>
        <v>0</v>
      </c>
      <c r="M34" s="21">
        <v>0</v>
      </c>
      <c r="N34" s="14" t="s">
        <v>22</v>
      </c>
      <c r="O34" s="15"/>
    </row>
    <row r="35" spans="1:15" ht="165" x14ac:dyDescent="0.25">
      <c r="A35" s="52">
        <v>306</v>
      </c>
      <c r="B35" s="40" t="s">
        <v>60</v>
      </c>
      <c r="C35" s="53">
        <v>40</v>
      </c>
      <c r="D35" s="20">
        <v>10</v>
      </c>
      <c r="E35" s="53">
        <v>1</v>
      </c>
      <c r="F35" s="20">
        <v>0</v>
      </c>
      <c r="G35" s="20">
        <v>0</v>
      </c>
      <c r="H35" s="21">
        <v>0</v>
      </c>
      <c r="I35" s="20">
        <f t="shared" si="18"/>
        <v>10</v>
      </c>
      <c r="J35" s="21">
        <f t="shared" si="13"/>
        <v>0.25</v>
      </c>
      <c r="K35" s="21">
        <f t="shared" si="19"/>
        <v>2.5000000000000001E-2</v>
      </c>
      <c r="L35" s="21">
        <f t="shared" si="20"/>
        <v>0</v>
      </c>
      <c r="M35" s="21">
        <f t="shared" si="8"/>
        <v>0.25</v>
      </c>
      <c r="N35" s="14" t="s">
        <v>22</v>
      </c>
      <c r="O35" s="15"/>
    </row>
    <row r="36" spans="1:15" ht="270" x14ac:dyDescent="0.25">
      <c r="A36" s="52">
        <v>310</v>
      </c>
      <c r="B36" s="40" t="s">
        <v>61</v>
      </c>
      <c r="C36" s="53">
        <v>820</v>
      </c>
      <c r="D36" s="20">
        <v>491</v>
      </c>
      <c r="E36" s="53">
        <v>100</v>
      </c>
      <c r="F36" s="20">
        <v>0</v>
      </c>
      <c r="G36" s="20">
        <v>0</v>
      </c>
      <c r="H36" s="21">
        <v>0</v>
      </c>
      <c r="I36" s="20">
        <f t="shared" si="18"/>
        <v>491</v>
      </c>
      <c r="J36" s="21">
        <f t="shared" si="13"/>
        <v>0.59878048780487803</v>
      </c>
      <c r="K36" s="21">
        <f t="shared" si="19"/>
        <v>0.12195121951219512</v>
      </c>
      <c r="L36" s="21">
        <f t="shared" si="20"/>
        <v>0</v>
      </c>
      <c r="M36" s="21">
        <f t="shared" si="8"/>
        <v>0.59878048780487803</v>
      </c>
      <c r="N36" s="14" t="s">
        <v>22</v>
      </c>
      <c r="O36" s="15"/>
    </row>
    <row r="37" spans="1:15" ht="165" x14ac:dyDescent="0.25">
      <c r="A37" s="52">
        <v>311</v>
      </c>
      <c r="B37" s="17" t="s">
        <v>62</v>
      </c>
      <c r="C37" s="53">
        <v>116.729</v>
      </c>
      <c r="D37" s="20">
        <v>85.156000000000006</v>
      </c>
      <c r="E37" s="56">
        <v>31.573</v>
      </c>
      <c r="F37" s="20">
        <v>0</v>
      </c>
      <c r="G37" s="20">
        <v>0</v>
      </c>
      <c r="H37" s="21">
        <v>0</v>
      </c>
      <c r="I37" s="20">
        <f>D37+G37</f>
        <v>85.156000000000006</v>
      </c>
      <c r="J37" s="21">
        <f t="shared" si="13"/>
        <v>0.72951879995545243</v>
      </c>
      <c r="K37" s="21">
        <f>E37/C37</f>
        <v>0.27048120004454762</v>
      </c>
      <c r="L37" s="21">
        <f>G37/E37</f>
        <v>0</v>
      </c>
      <c r="M37" s="21">
        <f>I37/C37</f>
        <v>0.72951879995545243</v>
      </c>
      <c r="N37" s="14" t="s">
        <v>18</v>
      </c>
      <c r="O37" s="43"/>
    </row>
    <row r="38" spans="1:15" ht="409.5" x14ac:dyDescent="0.25">
      <c r="A38" s="52">
        <v>312</v>
      </c>
      <c r="B38" s="40" t="s">
        <v>63</v>
      </c>
      <c r="C38" s="57">
        <v>173</v>
      </c>
      <c r="D38" s="20">
        <v>0</v>
      </c>
      <c r="E38" s="57">
        <v>1</v>
      </c>
      <c r="F38" s="20">
        <v>0</v>
      </c>
      <c r="G38" s="20">
        <v>0</v>
      </c>
      <c r="H38" s="21">
        <v>0</v>
      </c>
      <c r="I38" s="20">
        <f t="shared" ref="I38:I101" si="21">D38+G38</f>
        <v>0</v>
      </c>
      <c r="J38" s="21">
        <v>0</v>
      </c>
      <c r="K38" s="21">
        <v>0</v>
      </c>
      <c r="L38" s="21">
        <v>0</v>
      </c>
      <c r="M38" s="21">
        <f t="shared" ref="M38:M66" si="22">I38/C38</f>
        <v>0</v>
      </c>
      <c r="N38" s="14" t="s">
        <v>22</v>
      </c>
      <c r="O38" s="15"/>
    </row>
    <row r="39" spans="1:15" ht="409.5" x14ac:dyDescent="0.25">
      <c r="A39" s="52">
        <v>319</v>
      </c>
      <c r="B39" s="58" t="s">
        <v>64</v>
      </c>
      <c r="C39" s="57">
        <v>120</v>
      </c>
      <c r="D39" s="20">
        <v>0</v>
      </c>
      <c r="E39" s="57">
        <v>6</v>
      </c>
      <c r="F39" s="20">
        <v>0</v>
      </c>
      <c r="G39" s="20">
        <v>0</v>
      </c>
      <c r="H39" s="21" t="e">
        <f t="shared" ref="H39:H42" si="23">G39/F39</f>
        <v>#DIV/0!</v>
      </c>
      <c r="I39" s="20">
        <f t="shared" si="21"/>
        <v>0</v>
      </c>
      <c r="J39" s="21">
        <f t="shared" ref="J39:J49" si="24">D39/C39</f>
        <v>0</v>
      </c>
      <c r="K39" s="21">
        <f t="shared" ref="K39:K40" si="25">E39/C39</f>
        <v>0.05</v>
      </c>
      <c r="L39" s="21">
        <f t="shared" ref="L39:L49" si="26">G39/E39</f>
        <v>0</v>
      </c>
      <c r="M39" s="21">
        <f t="shared" si="22"/>
        <v>0</v>
      </c>
      <c r="N39" s="14" t="s">
        <v>22</v>
      </c>
      <c r="O39" s="43" t="s">
        <v>65</v>
      </c>
    </row>
    <row r="40" spans="1:15" ht="150" x14ac:dyDescent="0.25">
      <c r="A40" s="52">
        <v>320</v>
      </c>
      <c r="B40" s="40" t="s">
        <v>66</v>
      </c>
      <c r="C40" s="57">
        <v>75</v>
      </c>
      <c r="D40" s="20">
        <v>0</v>
      </c>
      <c r="E40" s="57">
        <v>1</v>
      </c>
      <c r="F40" s="20">
        <v>0</v>
      </c>
      <c r="G40" s="20">
        <v>0</v>
      </c>
      <c r="H40" s="21" t="e">
        <f t="shared" si="23"/>
        <v>#DIV/0!</v>
      </c>
      <c r="I40" s="20">
        <f t="shared" si="21"/>
        <v>0</v>
      </c>
      <c r="J40" s="21">
        <f t="shared" si="24"/>
        <v>0</v>
      </c>
      <c r="K40" s="21">
        <f t="shared" si="25"/>
        <v>1.3333333333333334E-2</v>
      </c>
      <c r="L40" s="21">
        <f t="shared" si="26"/>
        <v>0</v>
      </c>
      <c r="M40" s="21">
        <f t="shared" si="22"/>
        <v>0</v>
      </c>
      <c r="N40" s="14" t="s">
        <v>22</v>
      </c>
      <c r="O40" s="43"/>
    </row>
    <row r="41" spans="1:15" ht="150" x14ac:dyDescent="0.25">
      <c r="A41" s="52">
        <v>321</v>
      </c>
      <c r="B41" s="40" t="s">
        <v>67</v>
      </c>
      <c r="C41" s="57">
        <v>125</v>
      </c>
      <c r="D41" s="20">
        <v>0</v>
      </c>
      <c r="E41" s="57">
        <v>1</v>
      </c>
      <c r="F41" s="20">
        <v>0</v>
      </c>
      <c r="G41" s="20">
        <v>0</v>
      </c>
      <c r="H41" s="21" t="e">
        <f t="shared" si="23"/>
        <v>#DIV/0!</v>
      </c>
      <c r="I41" s="20">
        <f t="shared" si="21"/>
        <v>0</v>
      </c>
      <c r="J41" s="21">
        <f t="shared" si="24"/>
        <v>0</v>
      </c>
      <c r="K41" s="21">
        <v>0</v>
      </c>
      <c r="L41" s="21">
        <f t="shared" si="26"/>
        <v>0</v>
      </c>
      <c r="M41" s="21">
        <f t="shared" si="22"/>
        <v>0</v>
      </c>
      <c r="N41" s="14" t="s">
        <v>22</v>
      </c>
      <c r="O41" s="43"/>
    </row>
    <row r="42" spans="1:15" ht="180" x14ac:dyDescent="0.25">
      <c r="A42" s="52">
        <v>322</v>
      </c>
      <c r="B42" s="40" t="s">
        <v>68</v>
      </c>
      <c r="C42" s="57">
        <v>80</v>
      </c>
      <c r="D42" s="20">
        <v>0</v>
      </c>
      <c r="E42" s="57">
        <v>1</v>
      </c>
      <c r="F42" s="20">
        <v>0</v>
      </c>
      <c r="G42" s="20">
        <v>0</v>
      </c>
      <c r="H42" s="21" t="e">
        <f t="shared" si="23"/>
        <v>#DIV/0!</v>
      </c>
      <c r="I42" s="20">
        <f t="shared" si="21"/>
        <v>0</v>
      </c>
      <c r="J42" s="21">
        <f t="shared" si="24"/>
        <v>0</v>
      </c>
      <c r="K42" s="21">
        <f t="shared" ref="K42:K49" si="27">E42/C42</f>
        <v>1.2500000000000001E-2</v>
      </c>
      <c r="L42" s="21">
        <f t="shared" si="26"/>
        <v>0</v>
      </c>
      <c r="M42" s="21">
        <f t="shared" si="22"/>
        <v>0</v>
      </c>
      <c r="N42" s="14" t="s">
        <v>22</v>
      </c>
      <c r="O42" s="59"/>
    </row>
    <row r="43" spans="1:15" ht="210" x14ac:dyDescent="0.25">
      <c r="A43" s="52">
        <v>323</v>
      </c>
      <c r="B43" s="40" t="s">
        <v>69</v>
      </c>
      <c r="C43" s="57">
        <v>70.754999999999995</v>
      </c>
      <c r="D43" s="20">
        <v>21</v>
      </c>
      <c r="E43" s="60" t="s">
        <v>70</v>
      </c>
      <c r="F43" s="20">
        <v>0</v>
      </c>
      <c r="G43" s="20">
        <v>0</v>
      </c>
      <c r="H43" s="21">
        <v>0</v>
      </c>
      <c r="I43" s="20">
        <f t="shared" si="21"/>
        <v>21</v>
      </c>
      <c r="J43" s="21">
        <f t="shared" si="24"/>
        <v>0.29679881280474879</v>
      </c>
      <c r="K43" s="21" t="e">
        <f t="shared" si="27"/>
        <v>#VALUE!</v>
      </c>
      <c r="L43" s="21" t="e">
        <f t="shared" si="26"/>
        <v>#VALUE!</v>
      </c>
      <c r="M43" s="21">
        <f t="shared" si="22"/>
        <v>0.29679881280474879</v>
      </c>
      <c r="N43" s="14" t="s">
        <v>22</v>
      </c>
      <c r="O43" s="15"/>
    </row>
    <row r="44" spans="1:15" ht="300" x14ac:dyDescent="0.25">
      <c r="A44" s="52">
        <v>341</v>
      </c>
      <c r="B44" s="17" t="s">
        <v>71</v>
      </c>
      <c r="C44" s="60" t="s">
        <v>72</v>
      </c>
      <c r="D44" s="20">
        <v>49.323999999999998</v>
      </c>
      <c r="E44" s="60">
        <v>7</v>
      </c>
      <c r="F44" s="20">
        <v>0</v>
      </c>
      <c r="G44" s="20">
        <v>0</v>
      </c>
      <c r="H44" s="21">
        <v>0</v>
      </c>
      <c r="I44" s="20">
        <f t="shared" si="21"/>
        <v>49.323999999999998</v>
      </c>
      <c r="J44" s="21">
        <v>0</v>
      </c>
      <c r="K44" s="21">
        <v>0</v>
      </c>
      <c r="L44" s="21">
        <f t="shared" si="26"/>
        <v>0</v>
      </c>
      <c r="M44" s="21">
        <v>0</v>
      </c>
      <c r="N44" s="14" t="s">
        <v>22</v>
      </c>
      <c r="O44" s="59"/>
    </row>
    <row r="45" spans="1:15" ht="225" x14ac:dyDescent="0.25">
      <c r="A45" s="52">
        <v>342</v>
      </c>
      <c r="B45" s="17" t="s">
        <v>73</v>
      </c>
      <c r="C45" s="60" t="s">
        <v>74</v>
      </c>
      <c r="D45" s="20">
        <v>130.22</v>
      </c>
      <c r="E45" s="57">
        <v>2</v>
      </c>
      <c r="F45" s="20">
        <v>0</v>
      </c>
      <c r="G45" s="20">
        <v>0</v>
      </c>
      <c r="H45" s="21">
        <v>0</v>
      </c>
      <c r="I45" s="20">
        <f t="shared" si="21"/>
        <v>130.22</v>
      </c>
      <c r="J45" s="21">
        <v>0</v>
      </c>
      <c r="K45" s="21">
        <v>0</v>
      </c>
      <c r="L45" s="21">
        <f t="shared" si="26"/>
        <v>0</v>
      </c>
      <c r="M45" s="21">
        <v>0</v>
      </c>
      <c r="N45" s="14" t="s">
        <v>22</v>
      </c>
      <c r="O45" s="43"/>
    </row>
    <row r="46" spans="1:15" ht="195" x14ac:dyDescent="0.25">
      <c r="A46" s="52">
        <v>350</v>
      </c>
      <c r="B46" s="17" t="s">
        <v>75</v>
      </c>
      <c r="C46" s="57">
        <v>97.281999999999996</v>
      </c>
      <c r="D46" s="20">
        <v>47</v>
      </c>
      <c r="E46" s="57">
        <v>1</v>
      </c>
      <c r="F46" s="20">
        <v>0</v>
      </c>
      <c r="G46" s="20">
        <v>0</v>
      </c>
      <c r="H46" s="21">
        <v>0</v>
      </c>
      <c r="I46" s="20">
        <f t="shared" si="21"/>
        <v>47</v>
      </c>
      <c r="J46" s="21">
        <f t="shared" si="24"/>
        <v>0.4831315145659012</v>
      </c>
      <c r="K46" s="21">
        <f t="shared" si="27"/>
        <v>1.0279393926934069E-2</v>
      </c>
      <c r="L46" s="21">
        <f t="shared" si="26"/>
        <v>0</v>
      </c>
      <c r="M46" s="21">
        <f t="shared" si="22"/>
        <v>0.4831315145659012</v>
      </c>
      <c r="N46" s="14" t="s">
        <v>22</v>
      </c>
      <c r="O46" s="43"/>
    </row>
    <row r="47" spans="1:15" ht="255" x14ac:dyDescent="0.25">
      <c r="A47" s="52">
        <v>351</v>
      </c>
      <c r="B47" s="17" t="s">
        <v>76</v>
      </c>
      <c r="C47" s="57">
        <v>38.573</v>
      </c>
      <c r="D47" s="20">
        <v>27.6</v>
      </c>
      <c r="E47" s="57">
        <v>10.973000000000001</v>
      </c>
      <c r="F47" s="20">
        <v>2.7429999999999999</v>
      </c>
      <c r="G47" s="20">
        <v>2.7429999999999999</v>
      </c>
      <c r="H47" s="21">
        <v>0</v>
      </c>
      <c r="I47" s="20">
        <f t="shared" si="21"/>
        <v>30.343</v>
      </c>
      <c r="J47" s="21">
        <f t="shared" si="24"/>
        <v>0.71552640447981752</v>
      </c>
      <c r="K47" s="21">
        <f t="shared" si="27"/>
        <v>0.28447359552018253</v>
      </c>
      <c r="L47" s="21">
        <f t="shared" si="26"/>
        <v>0.24997721680488469</v>
      </c>
      <c r="M47" s="21">
        <f t="shared" si="22"/>
        <v>0.78663832214243123</v>
      </c>
      <c r="N47" s="14" t="s">
        <v>18</v>
      </c>
      <c r="O47" s="59"/>
    </row>
    <row r="48" spans="1:15" ht="195" x14ac:dyDescent="0.25">
      <c r="A48" s="52">
        <v>360</v>
      </c>
      <c r="B48" s="17" t="s">
        <v>77</v>
      </c>
      <c r="C48" s="57">
        <v>137.06</v>
      </c>
      <c r="D48" s="20">
        <v>97.06</v>
      </c>
      <c r="E48" s="57">
        <v>40</v>
      </c>
      <c r="F48" s="20">
        <v>0</v>
      </c>
      <c r="G48" s="20">
        <v>0</v>
      </c>
      <c r="H48" s="21">
        <v>0</v>
      </c>
      <c r="I48" s="20">
        <f t="shared" si="21"/>
        <v>97.06</v>
      </c>
      <c r="J48" s="21">
        <f t="shared" si="24"/>
        <v>0.70815701152779809</v>
      </c>
      <c r="K48" s="21">
        <f t="shared" si="27"/>
        <v>0.29184298847220197</v>
      </c>
      <c r="L48" s="21">
        <f t="shared" si="26"/>
        <v>0</v>
      </c>
      <c r="M48" s="21">
        <f t="shared" si="22"/>
        <v>0.70815701152779809</v>
      </c>
      <c r="N48" s="14" t="s">
        <v>18</v>
      </c>
      <c r="O48" s="61"/>
    </row>
    <row r="49" spans="1:15" ht="360" x14ac:dyDescent="0.25">
      <c r="A49" s="52">
        <v>361</v>
      </c>
      <c r="B49" s="54" t="s">
        <v>78</v>
      </c>
      <c r="C49" s="57">
        <v>198.316</v>
      </c>
      <c r="D49" s="20">
        <v>16.5</v>
      </c>
      <c r="E49" s="57">
        <v>1</v>
      </c>
      <c r="F49" s="20">
        <v>0</v>
      </c>
      <c r="G49" s="20">
        <v>0</v>
      </c>
      <c r="H49" s="21">
        <v>0</v>
      </c>
      <c r="I49" s="20">
        <f t="shared" si="21"/>
        <v>16.5</v>
      </c>
      <c r="J49" s="21">
        <f t="shared" si="24"/>
        <v>8.3200548619375134E-2</v>
      </c>
      <c r="K49" s="21">
        <f t="shared" si="27"/>
        <v>5.0424574920833413E-3</v>
      </c>
      <c r="L49" s="21">
        <f t="shared" si="26"/>
        <v>0</v>
      </c>
      <c r="M49" s="21">
        <f t="shared" si="22"/>
        <v>8.3200548619375134E-2</v>
      </c>
      <c r="N49" s="14" t="s">
        <v>22</v>
      </c>
      <c r="O49" s="43"/>
    </row>
    <row r="50" spans="1:15" ht="330" x14ac:dyDescent="0.25">
      <c r="A50" s="52">
        <v>363</v>
      </c>
      <c r="B50" s="40" t="s">
        <v>79</v>
      </c>
      <c r="C50" s="57" t="s">
        <v>80</v>
      </c>
      <c r="D50" s="20">
        <v>0</v>
      </c>
      <c r="E50" s="57">
        <v>1</v>
      </c>
      <c r="F50" s="20">
        <v>0</v>
      </c>
      <c r="G50" s="20">
        <v>0</v>
      </c>
      <c r="H50" s="21">
        <v>0</v>
      </c>
      <c r="I50" s="20">
        <f t="shared" si="21"/>
        <v>0</v>
      </c>
      <c r="J50" s="21">
        <v>0</v>
      </c>
      <c r="K50" s="21">
        <v>0</v>
      </c>
      <c r="L50" s="21">
        <v>0</v>
      </c>
      <c r="M50" s="21">
        <v>0</v>
      </c>
      <c r="N50" s="14" t="s">
        <v>22</v>
      </c>
      <c r="O50" s="15"/>
    </row>
    <row r="51" spans="1:15" ht="255" x14ac:dyDescent="0.25">
      <c r="A51" s="52">
        <v>364</v>
      </c>
      <c r="B51" s="40" t="s">
        <v>81</v>
      </c>
      <c r="C51" s="57">
        <v>191.39400000000001</v>
      </c>
      <c r="D51" s="20">
        <v>0</v>
      </c>
      <c r="E51" s="57">
        <v>1</v>
      </c>
      <c r="F51" s="20">
        <v>0</v>
      </c>
      <c r="G51" s="20">
        <v>0</v>
      </c>
      <c r="H51" s="21">
        <v>0</v>
      </c>
      <c r="I51" s="20">
        <f t="shared" si="21"/>
        <v>0</v>
      </c>
      <c r="J51" s="21">
        <f t="shared" ref="J51:J66" si="28">D51/C51</f>
        <v>0</v>
      </c>
      <c r="K51" s="21">
        <f t="shared" ref="K51:K59" si="29">E51/C51</f>
        <v>5.2248241846661854E-3</v>
      </c>
      <c r="L51" s="57">
        <v>1</v>
      </c>
      <c r="M51" s="21">
        <f t="shared" si="22"/>
        <v>0</v>
      </c>
      <c r="N51" s="14" t="s">
        <v>22</v>
      </c>
      <c r="O51" s="15"/>
    </row>
    <row r="52" spans="1:15" ht="330" x14ac:dyDescent="0.25">
      <c r="A52" s="52">
        <v>367</v>
      </c>
      <c r="B52" s="40" t="s">
        <v>82</v>
      </c>
      <c r="C52" s="57">
        <v>130.63999999999999</v>
      </c>
      <c r="D52" s="20">
        <v>0</v>
      </c>
      <c r="E52" s="57">
        <v>1</v>
      </c>
      <c r="F52" s="20">
        <v>0</v>
      </c>
      <c r="G52" s="20">
        <v>0</v>
      </c>
      <c r="H52" s="21">
        <v>0</v>
      </c>
      <c r="I52" s="20">
        <f t="shared" si="21"/>
        <v>0</v>
      </c>
      <c r="J52" s="21">
        <f t="shared" si="28"/>
        <v>0</v>
      </c>
      <c r="K52" s="21">
        <f t="shared" si="29"/>
        <v>7.6546233925290884E-3</v>
      </c>
      <c r="L52" s="21">
        <f t="shared" ref="L52:L72" si="30">G52/E52</f>
        <v>0</v>
      </c>
      <c r="M52" s="21">
        <f t="shared" si="22"/>
        <v>0</v>
      </c>
      <c r="N52" s="14" t="s">
        <v>22</v>
      </c>
      <c r="O52" s="43"/>
    </row>
    <row r="53" spans="1:15" ht="195" x14ac:dyDescent="0.25">
      <c r="A53" s="52">
        <v>368</v>
      </c>
      <c r="B53" s="40" t="s">
        <v>83</v>
      </c>
      <c r="C53" s="57">
        <v>195.339</v>
      </c>
      <c r="D53" s="20">
        <v>158.072</v>
      </c>
      <c r="E53" s="57">
        <v>2.0550000000000002</v>
      </c>
      <c r="F53" s="20">
        <v>0</v>
      </c>
      <c r="G53" s="20">
        <v>0</v>
      </c>
      <c r="H53" s="21">
        <v>0</v>
      </c>
      <c r="I53" s="20">
        <f t="shared" si="21"/>
        <v>158.072</v>
      </c>
      <c r="J53" s="21">
        <f t="shared" si="28"/>
        <v>0.80921884518708509</v>
      </c>
      <c r="K53" s="21">
        <f t="shared" si="29"/>
        <v>1.0520172622978516E-2</v>
      </c>
      <c r="L53" s="21">
        <f t="shared" si="30"/>
        <v>0</v>
      </c>
      <c r="M53" s="21">
        <f t="shared" si="22"/>
        <v>0.80921884518708509</v>
      </c>
      <c r="N53" s="14" t="s">
        <v>22</v>
      </c>
      <c r="O53" s="43"/>
    </row>
    <row r="54" spans="1:15" ht="240" x14ac:dyDescent="0.25">
      <c r="A54" s="52">
        <v>369</v>
      </c>
      <c r="B54" s="40" t="s">
        <v>84</v>
      </c>
      <c r="C54" s="57">
        <v>78.119</v>
      </c>
      <c r="D54" s="20">
        <v>67.55</v>
      </c>
      <c r="E54" s="57">
        <v>10.569000000000001</v>
      </c>
      <c r="F54" s="20">
        <v>0</v>
      </c>
      <c r="G54" s="20">
        <v>0</v>
      </c>
      <c r="H54" s="21">
        <v>0</v>
      </c>
      <c r="I54" s="20">
        <f t="shared" si="21"/>
        <v>67.55</v>
      </c>
      <c r="J54" s="21">
        <f t="shared" si="28"/>
        <v>0.86470640945224586</v>
      </c>
      <c r="K54" s="21">
        <f t="shared" si="29"/>
        <v>0.13529359054775408</v>
      </c>
      <c r="L54" s="21">
        <f t="shared" si="30"/>
        <v>0</v>
      </c>
      <c r="M54" s="21">
        <f t="shared" si="22"/>
        <v>0.86470640945224586</v>
      </c>
      <c r="N54" s="14" t="s">
        <v>85</v>
      </c>
      <c r="O54" s="61"/>
    </row>
    <row r="55" spans="1:15" ht="42.75" x14ac:dyDescent="0.25">
      <c r="A55" s="52">
        <v>370</v>
      </c>
      <c r="B55" s="62" t="s">
        <v>86</v>
      </c>
      <c r="C55" s="57">
        <v>113.705</v>
      </c>
      <c r="D55" s="20">
        <v>0</v>
      </c>
      <c r="E55" s="57">
        <v>1</v>
      </c>
      <c r="F55" s="20">
        <v>0</v>
      </c>
      <c r="G55" s="20">
        <v>0</v>
      </c>
      <c r="H55" s="21">
        <v>0</v>
      </c>
      <c r="I55" s="20">
        <f t="shared" si="21"/>
        <v>0</v>
      </c>
      <c r="J55" s="21">
        <f t="shared" si="28"/>
        <v>0</v>
      </c>
      <c r="K55" s="21">
        <f t="shared" si="29"/>
        <v>8.7946880084429011E-3</v>
      </c>
      <c r="L55" s="21">
        <f t="shared" si="30"/>
        <v>0</v>
      </c>
      <c r="M55" s="21">
        <f t="shared" si="22"/>
        <v>0</v>
      </c>
      <c r="N55" s="14" t="s">
        <v>22</v>
      </c>
      <c r="O55" s="15"/>
    </row>
    <row r="56" spans="1:15" ht="240" x14ac:dyDescent="0.25">
      <c r="A56" s="52">
        <v>371</v>
      </c>
      <c r="B56" s="17" t="s">
        <v>87</v>
      </c>
      <c r="C56" s="57">
        <v>28.266999999999999</v>
      </c>
      <c r="D56" s="20">
        <v>23.809000000000001</v>
      </c>
      <c r="E56" s="60" t="s">
        <v>88</v>
      </c>
      <c r="F56" s="20">
        <v>0</v>
      </c>
      <c r="G56" s="20">
        <v>0</v>
      </c>
      <c r="H56" s="21">
        <v>0</v>
      </c>
      <c r="I56" s="20">
        <f t="shared" si="21"/>
        <v>23.809000000000001</v>
      </c>
      <c r="J56" s="21">
        <f t="shared" si="28"/>
        <v>0.84228959564156092</v>
      </c>
      <c r="K56" s="21">
        <v>0</v>
      </c>
      <c r="L56" s="21">
        <v>0</v>
      </c>
      <c r="M56" s="21">
        <f t="shared" si="22"/>
        <v>0.84228959564156092</v>
      </c>
      <c r="N56" s="14" t="s">
        <v>18</v>
      </c>
      <c r="O56" s="61"/>
    </row>
    <row r="57" spans="1:15" ht="255" x14ac:dyDescent="0.25">
      <c r="A57" s="52">
        <v>372</v>
      </c>
      <c r="B57" s="17" t="s">
        <v>89</v>
      </c>
      <c r="C57" s="57">
        <v>89.971000000000004</v>
      </c>
      <c r="D57" s="20">
        <v>65.27</v>
      </c>
      <c r="E57" s="57">
        <v>2</v>
      </c>
      <c r="F57" s="20">
        <v>0</v>
      </c>
      <c r="G57" s="20">
        <v>0</v>
      </c>
      <c r="H57" s="21">
        <v>0</v>
      </c>
      <c r="I57" s="20">
        <f t="shared" si="21"/>
        <v>65.27</v>
      </c>
      <c r="J57" s="21">
        <f t="shared" si="28"/>
        <v>0.725455980260306</v>
      </c>
      <c r="K57" s="21">
        <f t="shared" si="29"/>
        <v>2.2229385024063308E-2</v>
      </c>
      <c r="L57" s="21">
        <f t="shared" si="30"/>
        <v>0</v>
      </c>
      <c r="M57" s="21">
        <f t="shared" si="22"/>
        <v>0.725455980260306</v>
      </c>
      <c r="N57" s="14" t="s">
        <v>22</v>
      </c>
      <c r="O57" s="61"/>
    </row>
    <row r="58" spans="1:15" ht="409.5" x14ac:dyDescent="0.25">
      <c r="A58" s="52">
        <v>374</v>
      </c>
      <c r="B58" s="40" t="s">
        <v>90</v>
      </c>
      <c r="C58" s="57">
        <v>92</v>
      </c>
      <c r="D58" s="20">
        <v>0</v>
      </c>
      <c r="E58" s="57">
        <v>1</v>
      </c>
      <c r="F58" s="20">
        <v>0</v>
      </c>
      <c r="G58" s="20">
        <v>0</v>
      </c>
      <c r="H58" s="21">
        <v>0</v>
      </c>
      <c r="I58" s="20">
        <f t="shared" si="21"/>
        <v>0</v>
      </c>
      <c r="J58" s="21">
        <f t="shared" si="28"/>
        <v>0</v>
      </c>
      <c r="K58" s="21">
        <f t="shared" si="29"/>
        <v>1.0869565217391304E-2</v>
      </c>
      <c r="L58" s="21">
        <f t="shared" si="30"/>
        <v>0</v>
      </c>
      <c r="M58" s="21">
        <f t="shared" si="22"/>
        <v>0</v>
      </c>
      <c r="N58" s="14" t="s">
        <v>22</v>
      </c>
      <c r="O58" s="15"/>
    </row>
    <row r="59" spans="1:15" ht="390" x14ac:dyDescent="0.25">
      <c r="A59" s="52">
        <v>375</v>
      </c>
      <c r="B59" s="40" t="s">
        <v>91</v>
      </c>
      <c r="C59" s="57">
        <v>42.554000000000002</v>
      </c>
      <c r="D59" s="20">
        <v>0</v>
      </c>
      <c r="E59" s="57">
        <v>1</v>
      </c>
      <c r="F59" s="20">
        <v>0</v>
      </c>
      <c r="G59" s="20">
        <v>0</v>
      </c>
      <c r="H59" s="21">
        <v>0</v>
      </c>
      <c r="I59" s="20">
        <f t="shared" si="21"/>
        <v>0</v>
      </c>
      <c r="J59" s="21">
        <f t="shared" si="28"/>
        <v>0</v>
      </c>
      <c r="K59" s="21">
        <f t="shared" si="29"/>
        <v>2.3499553508483338E-2</v>
      </c>
      <c r="L59" s="21">
        <f t="shared" si="30"/>
        <v>0</v>
      </c>
      <c r="M59" s="21">
        <f t="shared" si="22"/>
        <v>0</v>
      </c>
      <c r="N59" s="14" t="s">
        <v>22</v>
      </c>
      <c r="O59" s="15"/>
    </row>
    <row r="60" spans="1:15" ht="409.5" x14ac:dyDescent="0.25">
      <c r="A60" s="52">
        <v>378</v>
      </c>
      <c r="B60" s="40" t="s">
        <v>92</v>
      </c>
      <c r="C60" s="57">
        <v>180</v>
      </c>
      <c r="D60" s="20">
        <v>0</v>
      </c>
      <c r="E60" s="57">
        <v>1</v>
      </c>
      <c r="F60" s="20">
        <v>0</v>
      </c>
      <c r="G60" s="20">
        <v>0</v>
      </c>
      <c r="H60" s="21" t="e">
        <f t="shared" ref="H60:H61" si="31">G60/F60</f>
        <v>#DIV/0!</v>
      </c>
      <c r="I60" s="20">
        <f t="shared" si="21"/>
        <v>0</v>
      </c>
      <c r="J60" s="21">
        <f t="shared" si="28"/>
        <v>0</v>
      </c>
      <c r="K60" s="21">
        <v>0</v>
      </c>
      <c r="L60" s="21">
        <f t="shared" si="30"/>
        <v>0</v>
      </c>
      <c r="M60" s="21">
        <f t="shared" si="22"/>
        <v>0</v>
      </c>
      <c r="N60" s="14" t="s">
        <v>22</v>
      </c>
      <c r="O60" s="15"/>
    </row>
    <row r="61" spans="1:15" ht="360" x14ac:dyDescent="0.25">
      <c r="A61" s="52">
        <v>379</v>
      </c>
      <c r="B61" s="40" t="s">
        <v>93</v>
      </c>
      <c r="C61" s="57">
        <v>155</v>
      </c>
      <c r="D61" s="20">
        <v>0</v>
      </c>
      <c r="E61" s="57">
        <v>1</v>
      </c>
      <c r="F61" s="20">
        <v>0</v>
      </c>
      <c r="G61" s="20">
        <v>0</v>
      </c>
      <c r="H61" s="21" t="e">
        <f t="shared" si="31"/>
        <v>#DIV/0!</v>
      </c>
      <c r="I61" s="20">
        <f t="shared" si="21"/>
        <v>0</v>
      </c>
      <c r="J61" s="21">
        <f t="shared" si="28"/>
        <v>0</v>
      </c>
      <c r="K61" s="21">
        <v>0</v>
      </c>
      <c r="L61" s="21">
        <f t="shared" si="30"/>
        <v>0</v>
      </c>
      <c r="M61" s="21">
        <f t="shared" si="22"/>
        <v>0</v>
      </c>
      <c r="N61" s="14" t="s">
        <v>22</v>
      </c>
      <c r="O61" s="15" t="s">
        <v>94</v>
      </c>
    </row>
    <row r="62" spans="1:15" ht="225" x14ac:dyDescent="0.25">
      <c r="A62" s="52">
        <v>380</v>
      </c>
      <c r="B62" s="17" t="s">
        <v>95</v>
      </c>
      <c r="C62" s="57">
        <v>173.22900000000001</v>
      </c>
      <c r="D62" s="20">
        <v>134.93100000000001</v>
      </c>
      <c r="E62" s="57">
        <v>1</v>
      </c>
      <c r="F62" s="20">
        <v>0</v>
      </c>
      <c r="G62" s="20">
        <v>0</v>
      </c>
      <c r="H62" s="21">
        <v>0</v>
      </c>
      <c r="I62" s="20">
        <f t="shared" si="21"/>
        <v>134.93100000000001</v>
      </c>
      <c r="J62" s="21">
        <f t="shared" si="28"/>
        <v>0.77891692499523757</v>
      </c>
      <c r="K62" s="21">
        <f t="shared" ref="K62:K72" si="32">E62/C62</f>
        <v>5.7727054938838179E-3</v>
      </c>
      <c r="L62" s="21">
        <f t="shared" si="30"/>
        <v>0</v>
      </c>
      <c r="M62" s="21">
        <f t="shared" si="22"/>
        <v>0.77891692499523757</v>
      </c>
      <c r="N62" s="14" t="s">
        <v>22</v>
      </c>
      <c r="O62" s="43"/>
    </row>
    <row r="63" spans="1:15" ht="225" x14ac:dyDescent="0.25">
      <c r="A63" s="16">
        <v>381</v>
      </c>
      <c r="B63" s="17" t="s">
        <v>96</v>
      </c>
      <c r="C63" s="60" t="s">
        <v>97</v>
      </c>
      <c r="D63" s="20">
        <v>40.936999999999998</v>
      </c>
      <c r="E63" s="60">
        <v>2.1629999999999998</v>
      </c>
      <c r="F63" s="20">
        <v>0</v>
      </c>
      <c r="G63" s="20">
        <v>0</v>
      </c>
      <c r="H63" s="21">
        <v>0</v>
      </c>
      <c r="I63" s="20">
        <f t="shared" si="21"/>
        <v>40.936999999999998</v>
      </c>
      <c r="J63" s="21">
        <v>0</v>
      </c>
      <c r="K63" s="21">
        <v>0</v>
      </c>
      <c r="L63" s="21">
        <f t="shared" si="30"/>
        <v>0</v>
      </c>
      <c r="M63" s="21">
        <v>0</v>
      </c>
      <c r="N63" s="14" t="s">
        <v>18</v>
      </c>
      <c r="O63" s="61"/>
    </row>
    <row r="64" spans="1:15" ht="255" x14ac:dyDescent="0.25">
      <c r="A64" s="16">
        <v>384</v>
      </c>
      <c r="B64" s="17" t="s">
        <v>98</v>
      </c>
      <c r="C64" s="57">
        <v>45.826000000000001</v>
      </c>
      <c r="D64" s="20">
        <v>31.954999999999998</v>
      </c>
      <c r="E64" s="57">
        <v>13.871</v>
      </c>
      <c r="F64" s="20">
        <v>0</v>
      </c>
      <c r="G64" s="20">
        <v>0</v>
      </c>
      <c r="H64" s="21">
        <v>0</v>
      </c>
      <c r="I64" s="20">
        <f t="shared" si="21"/>
        <v>31.954999999999998</v>
      </c>
      <c r="J64" s="21">
        <f t="shared" si="28"/>
        <v>0.69731156985117615</v>
      </c>
      <c r="K64" s="21">
        <f t="shared" si="32"/>
        <v>0.30268843014882379</v>
      </c>
      <c r="L64" s="21">
        <f t="shared" si="30"/>
        <v>0</v>
      </c>
      <c r="M64" s="21">
        <f t="shared" si="22"/>
        <v>0.69731156985117615</v>
      </c>
      <c r="N64" s="14" t="s">
        <v>18</v>
      </c>
      <c r="O64" s="61"/>
    </row>
    <row r="65" spans="1:15" ht="210" x14ac:dyDescent="0.25">
      <c r="A65" s="16">
        <v>387</v>
      </c>
      <c r="B65" s="17" t="s">
        <v>99</v>
      </c>
      <c r="C65" s="57">
        <v>55.463000000000001</v>
      </c>
      <c r="D65" s="20">
        <v>39.143000000000001</v>
      </c>
      <c r="E65" s="57">
        <v>6.32</v>
      </c>
      <c r="F65" s="20">
        <v>0</v>
      </c>
      <c r="G65" s="20">
        <v>0</v>
      </c>
      <c r="H65" s="21">
        <v>0</v>
      </c>
      <c r="I65" s="20">
        <f t="shared" si="21"/>
        <v>39.143000000000001</v>
      </c>
      <c r="J65" s="21">
        <f t="shared" si="28"/>
        <v>0.70574977913203396</v>
      </c>
      <c r="K65" s="21">
        <f t="shared" si="32"/>
        <v>0.11394984043416331</v>
      </c>
      <c r="L65" s="21">
        <f t="shared" si="30"/>
        <v>0</v>
      </c>
      <c r="M65" s="21">
        <f t="shared" si="22"/>
        <v>0.70574977913203396</v>
      </c>
      <c r="N65" s="14" t="s">
        <v>22</v>
      </c>
      <c r="O65" s="15"/>
    </row>
    <row r="66" spans="1:15" ht="270" x14ac:dyDescent="0.25">
      <c r="A66" s="10">
        <v>388</v>
      </c>
      <c r="B66" s="40" t="s">
        <v>100</v>
      </c>
      <c r="C66" s="60">
        <v>175.05</v>
      </c>
      <c r="D66" s="20">
        <v>0</v>
      </c>
      <c r="E66" s="60">
        <v>1</v>
      </c>
      <c r="F66" s="20">
        <v>0</v>
      </c>
      <c r="G66" s="20">
        <v>0</v>
      </c>
      <c r="H66" s="21">
        <v>0</v>
      </c>
      <c r="I66" s="20">
        <f t="shared" si="21"/>
        <v>0</v>
      </c>
      <c r="J66" s="21">
        <f t="shared" si="28"/>
        <v>0</v>
      </c>
      <c r="K66" s="21">
        <f t="shared" si="32"/>
        <v>5.7126535275635526E-3</v>
      </c>
      <c r="L66" s="21">
        <f t="shared" si="30"/>
        <v>0</v>
      </c>
      <c r="M66" s="21">
        <f t="shared" si="22"/>
        <v>0</v>
      </c>
      <c r="N66" s="14" t="s">
        <v>22</v>
      </c>
      <c r="O66" s="15"/>
    </row>
    <row r="67" spans="1:15" ht="240" x14ac:dyDescent="0.25">
      <c r="A67" s="16">
        <v>391</v>
      </c>
      <c r="B67" s="17" t="s">
        <v>101</v>
      </c>
      <c r="C67" s="60" t="s">
        <v>102</v>
      </c>
      <c r="D67" s="20">
        <v>73.5</v>
      </c>
      <c r="E67" s="60">
        <v>2</v>
      </c>
      <c r="F67" s="20">
        <v>0</v>
      </c>
      <c r="G67" s="20">
        <v>0</v>
      </c>
      <c r="H67" s="21">
        <v>0</v>
      </c>
      <c r="I67" s="20">
        <f t="shared" si="21"/>
        <v>73.5</v>
      </c>
      <c r="J67" s="21">
        <v>0</v>
      </c>
      <c r="K67" s="21">
        <v>0</v>
      </c>
      <c r="L67" s="21">
        <f t="shared" si="30"/>
        <v>0</v>
      </c>
      <c r="M67" s="21">
        <v>0</v>
      </c>
      <c r="N67" s="14" t="s">
        <v>22</v>
      </c>
      <c r="O67" s="43"/>
    </row>
    <row r="68" spans="1:15" ht="210" x14ac:dyDescent="0.25">
      <c r="A68" s="16">
        <v>394</v>
      </c>
      <c r="B68" s="40" t="s">
        <v>103</v>
      </c>
      <c r="C68" s="56">
        <v>70.432000000000002</v>
      </c>
      <c r="D68" s="12">
        <v>53.634</v>
      </c>
      <c r="E68" s="56">
        <v>9.9450000000000003</v>
      </c>
      <c r="F68" s="20">
        <v>0</v>
      </c>
      <c r="G68" s="20">
        <v>0</v>
      </c>
      <c r="H68" s="21">
        <v>0</v>
      </c>
      <c r="I68" s="20">
        <f t="shared" si="21"/>
        <v>53.634</v>
      </c>
      <c r="J68" s="21">
        <v>0</v>
      </c>
      <c r="K68" s="21">
        <f t="shared" si="32"/>
        <v>0.14120002271694684</v>
      </c>
      <c r="L68" s="21">
        <f t="shared" si="30"/>
        <v>0</v>
      </c>
      <c r="M68" s="21">
        <v>0</v>
      </c>
      <c r="N68" s="14" t="s">
        <v>22</v>
      </c>
      <c r="O68" s="43"/>
    </row>
    <row r="69" spans="1:15" x14ac:dyDescent="0.25">
      <c r="A69" s="33" t="s">
        <v>104</v>
      </c>
      <c r="B69" s="34"/>
      <c r="C69" s="41">
        <f>SUM(C33:C68)</f>
        <v>4050.4479999999999</v>
      </c>
      <c r="D69" s="41">
        <f>SUM(D33:D68)</f>
        <v>2239.9049999999997</v>
      </c>
      <c r="E69" s="41">
        <f>SUM(E33:E68)</f>
        <v>479.20400000000001</v>
      </c>
      <c r="F69" s="41">
        <f>SUM(F33:F68)</f>
        <v>2.7429999999999999</v>
      </c>
      <c r="G69" s="41">
        <f>SUM(G33:G68)</f>
        <v>2.7429999999999999</v>
      </c>
      <c r="H69" s="21">
        <v>0</v>
      </c>
      <c r="I69" s="20">
        <f t="shared" si="21"/>
        <v>2242.6479999999997</v>
      </c>
      <c r="J69" s="21">
        <v>0</v>
      </c>
      <c r="K69" s="21">
        <f t="shared" si="32"/>
        <v>0.11830888830075094</v>
      </c>
      <c r="L69" s="21">
        <f t="shared" si="30"/>
        <v>5.724075758966953E-3</v>
      </c>
      <c r="M69" s="21">
        <v>0</v>
      </c>
      <c r="N69" s="14"/>
      <c r="O69" s="22"/>
    </row>
    <row r="70" spans="1:15" x14ac:dyDescent="0.25">
      <c r="A70" s="25" t="s">
        <v>105</v>
      </c>
      <c r="B70" s="26"/>
      <c r="C70" s="30"/>
      <c r="D70" s="30"/>
      <c r="E70" s="30"/>
      <c r="F70" s="30"/>
      <c r="G70" s="30"/>
      <c r="H70" s="21"/>
      <c r="I70" s="20">
        <f t="shared" si="21"/>
        <v>0</v>
      </c>
      <c r="J70" s="21"/>
      <c r="K70" s="21"/>
      <c r="L70" s="21"/>
      <c r="M70" s="21"/>
      <c r="N70" s="14"/>
      <c r="O70" s="22"/>
    </row>
    <row r="71" spans="1:15" ht="345" x14ac:dyDescent="0.25">
      <c r="A71" s="16">
        <v>410</v>
      </c>
      <c r="B71" s="17" t="s">
        <v>106</v>
      </c>
      <c r="C71" s="48">
        <v>63</v>
      </c>
      <c r="D71" s="48">
        <v>0</v>
      </c>
      <c r="E71" s="48">
        <v>63</v>
      </c>
      <c r="F71" s="48">
        <v>0</v>
      </c>
      <c r="G71" s="48">
        <v>0</v>
      </c>
      <c r="H71" s="21">
        <v>0</v>
      </c>
      <c r="I71" s="20">
        <f t="shared" si="21"/>
        <v>0</v>
      </c>
      <c r="J71" s="21">
        <v>0</v>
      </c>
      <c r="K71" s="21">
        <f t="shared" si="32"/>
        <v>1</v>
      </c>
      <c r="L71" s="21">
        <f t="shared" si="30"/>
        <v>0</v>
      </c>
      <c r="M71" s="21">
        <v>0</v>
      </c>
      <c r="N71" s="14" t="s">
        <v>107</v>
      </c>
      <c r="O71" s="22"/>
    </row>
    <row r="72" spans="1:15" ht="15.75" x14ac:dyDescent="0.25">
      <c r="A72" s="33" t="s">
        <v>108</v>
      </c>
      <c r="B72" s="34"/>
      <c r="C72" s="63">
        <f t="shared" ref="C72:D72" si="33">SUM(C71)</f>
        <v>63</v>
      </c>
      <c r="D72" s="63">
        <f t="shared" si="33"/>
        <v>0</v>
      </c>
      <c r="E72" s="63">
        <f>SUM(E71)</f>
        <v>63</v>
      </c>
      <c r="F72" s="63">
        <v>0</v>
      </c>
      <c r="G72" s="63">
        <v>0</v>
      </c>
      <c r="H72" s="21">
        <v>0</v>
      </c>
      <c r="I72" s="20">
        <f t="shared" si="21"/>
        <v>0</v>
      </c>
      <c r="J72" s="13">
        <f t="shared" ref="J72" si="34">D72/C72</f>
        <v>0</v>
      </c>
      <c r="K72" s="13">
        <f t="shared" si="32"/>
        <v>1</v>
      </c>
      <c r="L72" s="13">
        <f t="shared" si="30"/>
        <v>0</v>
      </c>
      <c r="M72" s="13">
        <f t="shared" ref="M72" si="35">I72/C72</f>
        <v>0</v>
      </c>
      <c r="N72" s="24"/>
      <c r="O72" s="64"/>
    </row>
    <row r="73" spans="1:15" x14ac:dyDescent="0.25">
      <c r="A73" s="25" t="s">
        <v>109</v>
      </c>
      <c r="B73" s="26"/>
      <c r="C73" s="22"/>
      <c r="D73" s="22"/>
      <c r="E73" s="22"/>
      <c r="F73" s="22"/>
      <c r="G73" s="22"/>
      <c r="H73" s="21"/>
      <c r="I73" s="20">
        <f t="shared" si="21"/>
        <v>0</v>
      </c>
      <c r="J73" s="22"/>
      <c r="K73" s="22"/>
      <c r="L73" s="22"/>
      <c r="M73" s="22"/>
      <c r="N73" s="23"/>
      <c r="O73" s="22"/>
    </row>
    <row r="74" spans="1:15" ht="210" x14ac:dyDescent="0.25">
      <c r="A74" s="16">
        <v>423</v>
      </c>
      <c r="B74" s="17" t="s">
        <v>110</v>
      </c>
      <c r="C74" s="20">
        <v>160.172</v>
      </c>
      <c r="D74" s="20">
        <v>153.27199999999999</v>
      </c>
      <c r="E74" s="20">
        <v>6.9</v>
      </c>
      <c r="F74" s="20">
        <v>1.7569999999999999</v>
      </c>
      <c r="G74" s="20">
        <v>0</v>
      </c>
      <c r="H74" s="21">
        <v>0</v>
      </c>
      <c r="I74" s="20">
        <f t="shared" si="21"/>
        <v>153.27199999999999</v>
      </c>
      <c r="J74" s="21">
        <f t="shared" ref="J74:J84" si="36">D74/C74</f>
        <v>0.95692130959218835</v>
      </c>
      <c r="K74" s="21">
        <f t="shared" ref="K74:K87" si="37">E74/C74</f>
        <v>4.3078690407811607E-2</v>
      </c>
      <c r="L74" s="21">
        <f t="shared" ref="L74:L79" si="38">G74/E74</f>
        <v>0</v>
      </c>
      <c r="M74" s="21">
        <f t="shared" ref="M74:M84" si="39">I74/C74</f>
        <v>0.95692130959218835</v>
      </c>
      <c r="N74" s="14" t="s">
        <v>18</v>
      </c>
      <c r="O74" s="15"/>
    </row>
    <row r="75" spans="1:15" ht="240" x14ac:dyDescent="0.25">
      <c r="A75" s="16">
        <v>425</v>
      </c>
      <c r="B75" s="17" t="s">
        <v>111</v>
      </c>
      <c r="C75" s="20">
        <v>190.26499999999999</v>
      </c>
      <c r="D75" s="20">
        <v>188.279</v>
      </c>
      <c r="E75" s="20">
        <v>1.986</v>
      </c>
      <c r="F75" s="20">
        <v>0.50600000000000001</v>
      </c>
      <c r="G75" s="20">
        <v>0</v>
      </c>
      <c r="H75" s="21">
        <v>0</v>
      </c>
      <c r="I75" s="20">
        <f t="shared" si="21"/>
        <v>188.279</v>
      </c>
      <c r="J75" s="21">
        <f t="shared" si="36"/>
        <v>0.98956192678632438</v>
      </c>
      <c r="K75" s="21">
        <f t="shared" si="37"/>
        <v>1.0438073213675663E-2</v>
      </c>
      <c r="L75" s="21">
        <f t="shared" si="38"/>
        <v>0</v>
      </c>
      <c r="M75" s="21">
        <f t="shared" si="39"/>
        <v>0.98956192678632438</v>
      </c>
      <c r="N75" s="14" t="s">
        <v>18</v>
      </c>
      <c r="O75" s="15"/>
    </row>
    <row r="76" spans="1:15" ht="210" x14ac:dyDescent="0.25">
      <c r="A76" s="10" t="s">
        <v>112</v>
      </c>
      <c r="B76" s="17" t="s">
        <v>113</v>
      </c>
      <c r="C76" s="20">
        <v>80</v>
      </c>
      <c r="D76" s="20">
        <v>0</v>
      </c>
      <c r="E76" s="20">
        <v>20</v>
      </c>
      <c r="F76" s="20">
        <v>0</v>
      </c>
      <c r="G76" s="20">
        <v>0</v>
      </c>
      <c r="H76" s="21">
        <v>0</v>
      </c>
      <c r="I76" s="20">
        <f t="shared" si="21"/>
        <v>0</v>
      </c>
      <c r="J76" s="21">
        <f t="shared" si="36"/>
        <v>0</v>
      </c>
      <c r="K76" s="21">
        <f t="shared" si="37"/>
        <v>0.25</v>
      </c>
      <c r="L76" s="21">
        <f t="shared" si="38"/>
        <v>0</v>
      </c>
      <c r="M76" s="21">
        <f t="shared" si="39"/>
        <v>0</v>
      </c>
      <c r="N76" s="14" t="s">
        <v>22</v>
      </c>
      <c r="O76" s="15"/>
    </row>
    <row r="77" spans="1:15" ht="165" x14ac:dyDescent="0.25">
      <c r="A77" s="10" t="s">
        <v>114</v>
      </c>
      <c r="B77" s="17" t="s">
        <v>115</v>
      </c>
      <c r="C77" s="20">
        <v>20</v>
      </c>
      <c r="D77" s="20">
        <v>0</v>
      </c>
      <c r="E77" s="20">
        <v>5</v>
      </c>
      <c r="F77" s="20">
        <v>0</v>
      </c>
      <c r="G77" s="20">
        <v>0</v>
      </c>
      <c r="H77" s="21">
        <v>0</v>
      </c>
      <c r="I77" s="20">
        <f t="shared" si="21"/>
        <v>0</v>
      </c>
      <c r="J77" s="21">
        <f t="shared" si="36"/>
        <v>0</v>
      </c>
      <c r="K77" s="21">
        <f t="shared" si="37"/>
        <v>0.25</v>
      </c>
      <c r="L77" s="21">
        <f t="shared" si="38"/>
        <v>0</v>
      </c>
      <c r="M77" s="21">
        <f t="shared" si="39"/>
        <v>0</v>
      </c>
      <c r="N77" s="14" t="s">
        <v>22</v>
      </c>
      <c r="O77" s="15"/>
    </row>
    <row r="78" spans="1:15" ht="180" x14ac:dyDescent="0.25">
      <c r="A78" s="10" t="s">
        <v>116</v>
      </c>
      <c r="B78" s="17" t="s">
        <v>117</v>
      </c>
      <c r="C78" s="20">
        <v>45.366</v>
      </c>
      <c r="D78" s="20">
        <v>25.622</v>
      </c>
      <c r="E78" s="20">
        <v>10</v>
      </c>
      <c r="F78" s="20">
        <v>0</v>
      </c>
      <c r="G78" s="20">
        <v>0</v>
      </c>
      <c r="H78" s="21">
        <v>0</v>
      </c>
      <c r="I78" s="20">
        <f t="shared" si="21"/>
        <v>25.622</v>
      </c>
      <c r="J78" s="21">
        <f t="shared" si="36"/>
        <v>0.56478419962086146</v>
      </c>
      <c r="K78" s="21">
        <f t="shared" si="37"/>
        <v>0.22042939646431248</v>
      </c>
      <c r="L78" s="21">
        <f t="shared" si="38"/>
        <v>0</v>
      </c>
      <c r="M78" s="21">
        <f t="shared" si="39"/>
        <v>0.56478419962086146</v>
      </c>
      <c r="N78" s="14" t="s">
        <v>22</v>
      </c>
      <c r="O78" s="15"/>
    </row>
    <row r="79" spans="1:15" ht="165" x14ac:dyDescent="0.25">
      <c r="A79" s="16">
        <v>472</v>
      </c>
      <c r="B79" s="17" t="s">
        <v>118</v>
      </c>
      <c r="C79" s="20">
        <v>36</v>
      </c>
      <c r="D79" s="20">
        <v>24</v>
      </c>
      <c r="E79" s="20">
        <v>12</v>
      </c>
      <c r="F79" s="20">
        <v>0</v>
      </c>
      <c r="G79" s="20">
        <v>0</v>
      </c>
      <c r="H79" s="21">
        <v>0</v>
      </c>
      <c r="I79" s="20">
        <f t="shared" si="21"/>
        <v>24</v>
      </c>
      <c r="J79" s="21">
        <f t="shared" si="36"/>
        <v>0.66666666666666663</v>
      </c>
      <c r="K79" s="21">
        <f t="shared" si="37"/>
        <v>0.33333333333333331</v>
      </c>
      <c r="L79" s="21">
        <f t="shared" si="38"/>
        <v>0</v>
      </c>
      <c r="M79" s="21">
        <f t="shared" si="39"/>
        <v>0.66666666666666663</v>
      </c>
      <c r="N79" s="14" t="s">
        <v>18</v>
      </c>
      <c r="O79" s="15"/>
    </row>
    <row r="80" spans="1:15" ht="255" x14ac:dyDescent="0.25">
      <c r="A80" s="16">
        <v>474</v>
      </c>
      <c r="B80" s="17" t="s">
        <v>119</v>
      </c>
      <c r="C80" s="20">
        <v>120</v>
      </c>
      <c r="D80" s="20">
        <v>42.816000000000003</v>
      </c>
      <c r="E80" s="20">
        <v>33.152999999999999</v>
      </c>
      <c r="F80" s="20">
        <v>0</v>
      </c>
      <c r="G80" s="20">
        <v>0</v>
      </c>
      <c r="H80" s="21">
        <v>0</v>
      </c>
      <c r="I80" s="20">
        <f t="shared" si="21"/>
        <v>42.816000000000003</v>
      </c>
      <c r="J80" s="21">
        <f t="shared" si="36"/>
        <v>0.35680000000000001</v>
      </c>
      <c r="K80" s="21">
        <f t="shared" si="37"/>
        <v>0.27627499999999999</v>
      </c>
      <c r="L80" s="21">
        <f>G80/E80</f>
        <v>0</v>
      </c>
      <c r="M80" s="21">
        <f t="shared" si="39"/>
        <v>0.35680000000000001</v>
      </c>
      <c r="N80" s="14" t="s">
        <v>22</v>
      </c>
      <c r="O80" s="15"/>
    </row>
    <row r="81" spans="1:15" x14ac:dyDescent="0.25">
      <c r="A81" s="33" t="s">
        <v>120</v>
      </c>
      <c r="B81" s="34"/>
      <c r="C81" s="20">
        <f>SUM(C74:C80)</f>
        <v>651.803</v>
      </c>
      <c r="D81" s="20">
        <f t="shared" ref="D81:E81" si="40">SUM(D74:D80)</f>
        <v>433.98900000000003</v>
      </c>
      <c r="E81" s="20">
        <f t="shared" si="40"/>
        <v>89.039000000000001</v>
      </c>
      <c r="F81" s="20">
        <f>SUM(F74:F80)</f>
        <v>2.2629999999999999</v>
      </c>
      <c r="G81" s="20">
        <f>SUM(G74:G80)</f>
        <v>0</v>
      </c>
      <c r="H81" s="21">
        <v>0</v>
      </c>
      <c r="I81" s="20">
        <f t="shared" si="21"/>
        <v>433.98900000000003</v>
      </c>
      <c r="J81" s="21">
        <f t="shared" si="36"/>
        <v>0.6658284788502048</v>
      </c>
      <c r="K81" s="21">
        <f t="shared" si="37"/>
        <v>0.13660415800479592</v>
      </c>
      <c r="L81" s="21">
        <f>G81/E81</f>
        <v>0</v>
      </c>
      <c r="M81" s="21">
        <f t="shared" si="39"/>
        <v>0.6658284788502048</v>
      </c>
      <c r="N81" s="14"/>
      <c r="O81" s="22"/>
    </row>
    <row r="82" spans="1:15" x14ac:dyDescent="0.25">
      <c r="A82" s="25" t="s">
        <v>121</v>
      </c>
      <c r="B82" s="26"/>
      <c r="C82" s="20"/>
      <c r="D82" s="20"/>
      <c r="E82" s="20"/>
      <c r="F82" s="20"/>
      <c r="G82" s="20"/>
      <c r="H82" s="21"/>
      <c r="I82" s="20">
        <f t="shared" si="21"/>
        <v>0</v>
      </c>
      <c r="J82" s="21"/>
      <c r="K82" s="21"/>
      <c r="L82" s="21"/>
      <c r="M82" s="21"/>
      <c r="N82" s="14"/>
      <c r="O82" s="22"/>
    </row>
    <row r="83" spans="1:15" ht="150" x14ac:dyDescent="0.25">
      <c r="A83" s="16">
        <v>483</v>
      </c>
      <c r="B83" s="17" t="s">
        <v>122</v>
      </c>
      <c r="C83" s="20">
        <v>35</v>
      </c>
      <c r="D83" s="20">
        <v>0</v>
      </c>
      <c r="E83" s="20">
        <v>15</v>
      </c>
      <c r="F83" s="20">
        <v>0</v>
      </c>
      <c r="G83" s="20">
        <v>0</v>
      </c>
      <c r="H83" s="21">
        <v>0</v>
      </c>
      <c r="I83" s="20">
        <f t="shared" si="21"/>
        <v>0</v>
      </c>
      <c r="J83" s="21">
        <f t="shared" si="36"/>
        <v>0</v>
      </c>
      <c r="K83" s="21">
        <f t="shared" si="37"/>
        <v>0.42857142857142855</v>
      </c>
      <c r="L83" s="21">
        <f t="shared" ref="L83:L87" si="41">G83/E83</f>
        <v>0</v>
      </c>
      <c r="M83" s="21">
        <f t="shared" si="39"/>
        <v>0</v>
      </c>
      <c r="N83" s="14" t="s">
        <v>22</v>
      </c>
      <c r="O83" s="30"/>
    </row>
    <row r="84" spans="1:15" x14ac:dyDescent="0.25">
      <c r="A84" s="33" t="s">
        <v>123</v>
      </c>
      <c r="B84" s="34"/>
      <c r="C84" s="20">
        <f t="shared" ref="C84:D84" si="42">SUM(C81+C83)</f>
        <v>686.803</v>
      </c>
      <c r="D84" s="20">
        <f t="shared" si="42"/>
        <v>433.98900000000003</v>
      </c>
      <c r="E84" s="20">
        <f>SUM(E81+E83)</f>
        <v>104.039</v>
      </c>
      <c r="F84" s="20"/>
      <c r="G84" s="20"/>
      <c r="H84" s="21">
        <v>0</v>
      </c>
      <c r="I84" s="20">
        <f t="shared" si="21"/>
        <v>433.98900000000003</v>
      </c>
      <c r="J84" s="21">
        <f t="shared" si="36"/>
        <v>0.63189735630158872</v>
      </c>
      <c r="K84" s="21">
        <f t="shared" si="37"/>
        <v>0.15148303079631278</v>
      </c>
      <c r="L84" s="21">
        <f t="shared" si="41"/>
        <v>0</v>
      </c>
      <c r="M84" s="21">
        <f t="shared" si="39"/>
        <v>0.63189735630158872</v>
      </c>
      <c r="N84" s="14"/>
      <c r="O84" s="22"/>
    </row>
    <row r="85" spans="1:15" ht="15.75" x14ac:dyDescent="0.25">
      <c r="A85" s="33" t="s">
        <v>124</v>
      </c>
      <c r="B85" s="34"/>
      <c r="C85" s="12"/>
      <c r="D85" s="12"/>
      <c r="E85" s="12"/>
      <c r="F85" s="12"/>
      <c r="G85" s="12"/>
      <c r="H85" s="21"/>
      <c r="I85" s="20">
        <f t="shared" si="21"/>
        <v>0</v>
      </c>
      <c r="J85" s="13"/>
      <c r="K85" s="13"/>
      <c r="L85" s="13"/>
      <c r="M85" s="13"/>
      <c r="N85" s="24"/>
      <c r="O85" s="64"/>
    </row>
    <row r="86" spans="1:15" ht="135" x14ac:dyDescent="0.25">
      <c r="A86" s="16">
        <v>489</v>
      </c>
      <c r="B86" s="17" t="s">
        <v>125</v>
      </c>
      <c r="C86" s="12">
        <v>75</v>
      </c>
      <c r="D86" s="12">
        <v>0</v>
      </c>
      <c r="E86" s="12">
        <v>10</v>
      </c>
      <c r="F86" s="12">
        <v>0</v>
      </c>
      <c r="G86" s="12">
        <v>0</v>
      </c>
      <c r="H86" s="21">
        <v>0</v>
      </c>
      <c r="I86" s="20">
        <f t="shared" si="21"/>
        <v>0</v>
      </c>
      <c r="J86" s="13">
        <v>0</v>
      </c>
      <c r="K86" s="13">
        <f t="shared" si="37"/>
        <v>0.13333333333333333</v>
      </c>
      <c r="L86" s="13">
        <f t="shared" si="41"/>
        <v>0</v>
      </c>
      <c r="M86" s="13">
        <f>I90/C86</f>
        <v>1.66252</v>
      </c>
      <c r="N86" s="24" t="s">
        <v>22</v>
      </c>
      <c r="O86" s="16"/>
    </row>
    <row r="87" spans="1:15" x14ac:dyDescent="0.25">
      <c r="A87" s="33" t="s">
        <v>126</v>
      </c>
      <c r="B87" s="34"/>
      <c r="C87" s="41">
        <f>SUM(C84+C86)</f>
        <v>761.803</v>
      </c>
      <c r="D87" s="41">
        <f t="shared" ref="D87:E87" si="43">SUM(D84+D86)</f>
        <v>433.98900000000003</v>
      </c>
      <c r="E87" s="41">
        <f t="shared" si="43"/>
        <v>114.039</v>
      </c>
      <c r="F87" s="41">
        <f>SUM(F86)</f>
        <v>0</v>
      </c>
      <c r="G87" s="41">
        <f>SUM(G86)</f>
        <v>0</v>
      </c>
      <c r="H87" s="21">
        <v>0</v>
      </c>
      <c r="I87" s="20">
        <f t="shared" si="21"/>
        <v>433.98900000000003</v>
      </c>
      <c r="J87" s="13">
        <v>0</v>
      </c>
      <c r="K87" s="13">
        <f t="shared" si="37"/>
        <v>0.14969618129621437</v>
      </c>
      <c r="L87" s="13">
        <f t="shared" si="41"/>
        <v>0</v>
      </c>
      <c r="M87" s="13">
        <f>I91/C87</f>
        <v>3.1716861183271793E-2</v>
      </c>
      <c r="N87" s="23"/>
      <c r="O87" s="22"/>
    </row>
    <row r="88" spans="1:15" x14ac:dyDescent="0.25">
      <c r="A88" s="65" t="s">
        <v>127</v>
      </c>
      <c r="B88" s="66"/>
      <c r="C88" s="67"/>
      <c r="D88" s="67"/>
      <c r="E88" s="67"/>
      <c r="F88" s="67"/>
      <c r="G88" s="67"/>
      <c r="H88" s="21"/>
      <c r="I88" s="20">
        <f t="shared" si="21"/>
        <v>0</v>
      </c>
      <c r="J88" s="67"/>
      <c r="K88" s="67"/>
      <c r="L88" s="67"/>
      <c r="M88" s="67"/>
      <c r="N88" s="51"/>
      <c r="O88" s="67"/>
    </row>
    <row r="89" spans="1:15" ht="195" x14ac:dyDescent="0.25">
      <c r="A89" s="10">
        <v>493</v>
      </c>
      <c r="B89" s="68" t="s">
        <v>128</v>
      </c>
      <c r="C89" s="69">
        <v>309.44900000000001</v>
      </c>
      <c r="D89" s="69">
        <v>245.709</v>
      </c>
      <c r="E89" s="70">
        <v>50</v>
      </c>
      <c r="F89" s="69">
        <v>23.788</v>
      </c>
      <c r="G89" s="69">
        <v>47.576000000000001</v>
      </c>
      <c r="H89" s="21">
        <f>G89/F89</f>
        <v>2</v>
      </c>
      <c r="I89" s="20">
        <f t="shared" si="21"/>
        <v>293.28500000000003</v>
      </c>
      <c r="J89" s="69"/>
      <c r="K89" s="69"/>
      <c r="L89" s="69"/>
      <c r="M89" s="71">
        <f>I89/C89</f>
        <v>0.9477652214096669</v>
      </c>
      <c r="N89" s="69"/>
      <c r="O89" s="72"/>
    </row>
    <row r="90" spans="1:15" ht="120" x14ac:dyDescent="0.25">
      <c r="A90" s="73">
        <v>497</v>
      </c>
      <c r="B90" s="74" t="s">
        <v>129</v>
      </c>
      <c r="C90" s="75">
        <v>144.68899999999999</v>
      </c>
      <c r="D90" s="76">
        <v>124.68899999999999</v>
      </c>
      <c r="E90" s="76">
        <v>20</v>
      </c>
      <c r="F90" s="76">
        <v>0</v>
      </c>
      <c r="G90" s="76">
        <v>0</v>
      </c>
      <c r="H90" s="21">
        <v>0</v>
      </c>
      <c r="I90" s="20">
        <f t="shared" si="21"/>
        <v>124.68899999999999</v>
      </c>
      <c r="J90" s="77">
        <f t="shared" ref="J90:J100" si="44">D90/C90</f>
        <v>0.86177249134350231</v>
      </c>
      <c r="K90" s="77">
        <f t="shared" ref="K90:K100" si="45">E90/C90</f>
        <v>0.13822750865649774</v>
      </c>
      <c r="L90" s="77">
        <f t="shared" ref="L90:L100" si="46">G90/E90</f>
        <v>0</v>
      </c>
      <c r="M90" s="77">
        <f t="shared" ref="M90:M100" si="47">I90/C90</f>
        <v>0.86177249134350231</v>
      </c>
      <c r="N90" s="78" t="s">
        <v>18</v>
      </c>
      <c r="O90" s="79" t="s">
        <v>130</v>
      </c>
    </row>
    <row r="91" spans="1:15" ht="390" x14ac:dyDescent="0.25">
      <c r="A91" s="16">
        <v>500</v>
      </c>
      <c r="B91" s="40" t="s">
        <v>131</v>
      </c>
      <c r="C91" s="56">
        <v>158.101</v>
      </c>
      <c r="D91" s="12">
        <v>24.161999999999999</v>
      </c>
      <c r="E91" s="12">
        <v>10</v>
      </c>
      <c r="F91" s="12">
        <v>0</v>
      </c>
      <c r="G91" s="12">
        <v>0</v>
      </c>
      <c r="H91" s="21">
        <v>0</v>
      </c>
      <c r="I91" s="20">
        <f t="shared" si="21"/>
        <v>24.161999999999999</v>
      </c>
      <c r="J91" s="13">
        <f t="shared" si="44"/>
        <v>0.15282635783454879</v>
      </c>
      <c r="K91" s="13">
        <f t="shared" si="45"/>
        <v>6.3250706826648795E-2</v>
      </c>
      <c r="L91" s="13">
        <f t="shared" si="46"/>
        <v>0</v>
      </c>
      <c r="M91" s="13">
        <f t="shared" si="47"/>
        <v>0.15282635783454879</v>
      </c>
      <c r="N91" s="24" t="s">
        <v>22</v>
      </c>
      <c r="O91" s="10" t="s">
        <v>132</v>
      </c>
    </row>
    <row r="92" spans="1:15" ht="285" x14ac:dyDescent="0.25">
      <c r="A92" s="16">
        <v>515</v>
      </c>
      <c r="B92" s="40" t="s">
        <v>133</v>
      </c>
      <c r="C92" s="56">
        <v>83.924999999999997</v>
      </c>
      <c r="D92" s="12">
        <v>34.478999999999999</v>
      </c>
      <c r="E92" s="12">
        <v>2.9</v>
      </c>
      <c r="F92" s="12">
        <v>0</v>
      </c>
      <c r="G92" s="12">
        <v>0</v>
      </c>
      <c r="H92" s="21">
        <v>0</v>
      </c>
      <c r="I92" s="20">
        <f t="shared" si="21"/>
        <v>34.478999999999999</v>
      </c>
      <c r="J92" s="13">
        <f t="shared" si="44"/>
        <v>0.41083109919571048</v>
      </c>
      <c r="K92" s="13">
        <f t="shared" si="45"/>
        <v>3.4554661900506406E-2</v>
      </c>
      <c r="L92" s="13">
        <f t="shared" si="46"/>
        <v>0</v>
      </c>
      <c r="M92" s="13">
        <f t="shared" si="47"/>
        <v>0.41083109919571048</v>
      </c>
      <c r="N92" s="24" t="s">
        <v>22</v>
      </c>
      <c r="O92" s="10" t="s">
        <v>134</v>
      </c>
    </row>
    <row r="93" spans="1:15" ht="195" x14ac:dyDescent="0.25">
      <c r="A93" s="16">
        <v>525</v>
      </c>
      <c r="B93" s="40" t="s">
        <v>135</v>
      </c>
      <c r="C93" s="56">
        <v>53.41</v>
      </c>
      <c r="D93" s="12">
        <v>32.987000000000002</v>
      </c>
      <c r="E93" s="12">
        <v>3</v>
      </c>
      <c r="F93" s="12">
        <v>0</v>
      </c>
      <c r="G93" s="12">
        <v>0</v>
      </c>
      <c r="H93" s="21">
        <v>0</v>
      </c>
      <c r="I93" s="20">
        <f t="shared" si="21"/>
        <v>32.987000000000002</v>
      </c>
      <c r="J93" s="13">
        <f t="shared" si="44"/>
        <v>0.61761842351619556</v>
      </c>
      <c r="K93" s="13">
        <f t="shared" si="45"/>
        <v>5.6169256693503096E-2</v>
      </c>
      <c r="L93" s="13">
        <f t="shared" si="46"/>
        <v>0</v>
      </c>
      <c r="M93" s="13">
        <f t="shared" si="47"/>
        <v>0.61761842351619556</v>
      </c>
      <c r="N93" s="24" t="s">
        <v>22</v>
      </c>
      <c r="O93" s="68"/>
    </row>
    <row r="94" spans="1:15" ht="285" x14ac:dyDescent="0.25">
      <c r="A94" s="16">
        <v>528</v>
      </c>
      <c r="B94" s="40" t="s">
        <v>136</v>
      </c>
      <c r="C94" s="56">
        <v>176.072</v>
      </c>
      <c r="D94" s="12">
        <v>18.8</v>
      </c>
      <c r="E94" s="12">
        <v>5</v>
      </c>
      <c r="F94" s="12">
        <v>0</v>
      </c>
      <c r="G94" s="12">
        <v>0</v>
      </c>
      <c r="H94" s="21">
        <v>0</v>
      </c>
      <c r="I94" s="20">
        <f t="shared" si="21"/>
        <v>18.8</v>
      </c>
      <c r="J94" s="13">
        <f t="shared" si="44"/>
        <v>0.10677450134036076</v>
      </c>
      <c r="K94" s="13">
        <f t="shared" si="45"/>
        <v>2.8397473760734246E-2</v>
      </c>
      <c r="L94" s="13">
        <f t="shared" si="46"/>
        <v>0</v>
      </c>
      <c r="M94" s="13">
        <f t="shared" si="47"/>
        <v>0.10677450134036076</v>
      </c>
      <c r="N94" s="24" t="s">
        <v>22</v>
      </c>
      <c r="O94" s="10"/>
    </row>
    <row r="95" spans="1:15" ht="409.5" x14ac:dyDescent="0.25">
      <c r="A95" s="16">
        <v>531</v>
      </c>
      <c r="B95" s="40" t="s">
        <v>137</v>
      </c>
      <c r="C95" s="56">
        <v>199.727</v>
      </c>
      <c r="D95" s="12">
        <v>114.367</v>
      </c>
      <c r="E95" s="12">
        <v>10</v>
      </c>
      <c r="F95" s="12">
        <v>0</v>
      </c>
      <c r="G95" s="12">
        <v>0</v>
      </c>
      <c r="H95" s="21">
        <v>0</v>
      </c>
      <c r="I95" s="20">
        <f t="shared" si="21"/>
        <v>114.367</v>
      </c>
      <c r="J95" s="13">
        <f t="shared" si="44"/>
        <v>0.57261662168860494</v>
      </c>
      <c r="K95" s="13">
        <f t="shared" si="45"/>
        <v>5.0068343288588925E-2</v>
      </c>
      <c r="L95" s="13">
        <f t="shared" si="46"/>
        <v>0</v>
      </c>
      <c r="M95" s="13">
        <f t="shared" si="47"/>
        <v>0.57261662168860494</v>
      </c>
      <c r="N95" s="24" t="s">
        <v>22</v>
      </c>
      <c r="O95" s="68"/>
    </row>
    <row r="96" spans="1:15" ht="180" x14ac:dyDescent="0.25">
      <c r="A96" s="16">
        <v>534</v>
      </c>
      <c r="B96" s="40" t="s">
        <v>138</v>
      </c>
      <c r="C96" s="56">
        <v>33.533999999999999</v>
      </c>
      <c r="D96" s="12">
        <v>14</v>
      </c>
      <c r="E96" s="12">
        <v>19.533999999999999</v>
      </c>
      <c r="F96" s="12">
        <v>4.8840000000000003</v>
      </c>
      <c r="G96" s="12">
        <v>1.83</v>
      </c>
      <c r="H96" s="21">
        <f>G96/F96</f>
        <v>0.37469287469287466</v>
      </c>
      <c r="I96" s="20">
        <f t="shared" si="21"/>
        <v>15.83</v>
      </c>
      <c r="J96" s="13">
        <f t="shared" si="44"/>
        <v>0.41748672988608576</v>
      </c>
      <c r="K96" s="13">
        <f t="shared" si="45"/>
        <v>0.58251327011391418</v>
      </c>
      <c r="L96" s="13">
        <f t="shared" si="46"/>
        <v>9.3682809460427979E-2</v>
      </c>
      <c r="M96" s="13">
        <f t="shared" si="47"/>
        <v>0.47205820957833844</v>
      </c>
      <c r="N96" s="24" t="s">
        <v>18</v>
      </c>
      <c r="O96" s="10"/>
    </row>
    <row r="97" spans="1:15" ht="210" x14ac:dyDescent="0.25">
      <c r="A97" s="16">
        <v>540</v>
      </c>
      <c r="B97" s="40" t="s">
        <v>139</v>
      </c>
      <c r="C97" s="80" t="s">
        <v>140</v>
      </c>
      <c r="D97" s="12">
        <v>0</v>
      </c>
      <c r="E97" s="12">
        <v>7.4039999999999999</v>
      </c>
      <c r="F97" s="12">
        <v>0</v>
      </c>
      <c r="G97" s="12">
        <v>0</v>
      </c>
      <c r="H97" s="21">
        <v>0</v>
      </c>
      <c r="I97" s="20">
        <f t="shared" si="21"/>
        <v>0</v>
      </c>
      <c r="J97" s="13" t="e">
        <f t="shared" si="44"/>
        <v>#VALUE!</v>
      </c>
      <c r="K97" s="13" t="e">
        <f t="shared" si="45"/>
        <v>#VALUE!</v>
      </c>
      <c r="L97" s="13">
        <f t="shared" si="46"/>
        <v>0</v>
      </c>
      <c r="M97" s="13" t="e">
        <f t="shared" si="47"/>
        <v>#VALUE!</v>
      </c>
      <c r="N97" s="24" t="s">
        <v>22</v>
      </c>
      <c r="O97" s="10"/>
    </row>
    <row r="98" spans="1:15" ht="195" x14ac:dyDescent="0.25">
      <c r="A98" s="16">
        <v>541</v>
      </c>
      <c r="B98" s="40" t="s">
        <v>141</v>
      </c>
      <c r="C98" s="12">
        <v>150</v>
      </c>
      <c r="D98" s="12">
        <v>0</v>
      </c>
      <c r="E98" s="12">
        <v>33.909999999999997</v>
      </c>
      <c r="F98" s="12">
        <v>0</v>
      </c>
      <c r="G98" s="12">
        <v>0</v>
      </c>
      <c r="H98" s="21">
        <v>0</v>
      </c>
      <c r="I98" s="20">
        <f t="shared" si="21"/>
        <v>0</v>
      </c>
      <c r="J98" s="13">
        <f t="shared" si="44"/>
        <v>0</v>
      </c>
      <c r="K98" s="13">
        <f t="shared" si="45"/>
        <v>0.22606666666666664</v>
      </c>
      <c r="L98" s="13">
        <f t="shared" si="46"/>
        <v>0</v>
      </c>
      <c r="M98" s="13">
        <f t="shared" si="47"/>
        <v>0</v>
      </c>
      <c r="N98" s="24" t="s">
        <v>22</v>
      </c>
      <c r="O98" s="68"/>
    </row>
    <row r="99" spans="1:15" ht="165" x14ac:dyDescent="0.25">
      <c r="A99" s="16">
        <v>542</v>
      </c>
      <c r="B99" s="40" t="s">
        <v>142</v>
      </c>
      <c r="C99" s="56">
        <v>197.71700000000001</v>
      </c>
      <c r="D99" s="12">
        <v>150.56399999999999</v>
      </c>
      <c r="E99" s="56">
        <v>6</v>
      </c>
      <c r="F99" s="12">
        <v>0</v>
      </c>
      <c r="G99" s="12">
        <v>0</v>
      </c>
      <c r="H99" s="21">
        <v>0</v>
      </c>
      <c r="I99" s="20">
        <f t="shared" si="21"/>
        <v>150.56399999999999</v>
      </c>
      <c r="J99" s="13">
        <f t="shared" si="44"/>
        <v>0.76151266709488807</v>
      </c>
      <c r="K99" s="13">
        <f t="shared" si="45"/>
        <v>3.0346404203988528E-2</v>
      </c>
      <c r="L99" s="13">
        <f t="shared" si="46"/>
        <v>0</v>
      </c>
      <c r="M99" s="13">
        <f t="shared" si="47"/>
        <v>0.76151266709488807</v>
      </c>
      <c r="N99" s="24" t="s">
        <v>22</v>
      </c>
      <c r="O99" s="68"/>
    </row>
    <row r="100" spans="1:15" x14ac:dyDescent="0.25">
      <c r="A100" s="33" t="s">
        <v>143</v>
      </c>
      <c r="B100" s="34"/>
      <c r="C100" s="41">
        <f>SUM(C90:C99)</f>
        <v>1197.175</v>
      </c>
      <c r="D100" s="41">
        <f t="shared" ref="D100:G100" si="48">SUM(D90:D99)</f>
        <v>514.048</v>
      </c>
      <c r="E100" s="41">
        <f t="shared" si="48"/>
        <v>117.74799999999999</v>
      </c>
      <c r="F100" s="41">
        <f t="shared" si="48"/>
        <v>4.8840000000000003</v>
      </c>
      <c r="G100" s="41">
        <f t="shared" si="48"/>
        <v>1.83</v>
      </c>
      <c r="H100" s="21">
        <v>0</v>
      </c>
      <c r="I100" s="20">
        <f t="shared" si="21"/>
        <v>515.87800000000004</v>
      </c>
      <c r="J100" s="21">
        <f t="shared" si="44"/>
        <v>0.4293841752458914</v>
      </c>
      <c r="K100" s="21">
        <f t="shared" si="45"/>
        <v>9.8354877106521604E-2</v>
      </c>
      <c r="L100" s="21">
        <f t="shared" si="46"/>
        <v>1.554166525121446E-2</v>
      </c>
      <c r="M100" s="21">
        <f t="shared" si="47"/>
        <v>0.43091277382170534</v>
      </c>
      <c r="N100" s="23"/>
      <c r="O100" s="22"/>
    </row>
    <row r="101" spans="1:15" x14ac:dyDescent="0.25">
      <c r="A101" s="25" t="s">
        <v>144</v>
      </c>
      <c r="B101" s="26"/>
      <c r="C101" s="30"/>
      <c r="D101" s="30"/>
      <c r="E101" s="22"/>
      <c r="F101" s="22"/>
      <c r="G101" s="22"/>
      <c r="H101" s="21"/>
      <c r="I101" s="20">
        <f t="shared" si="21"/>
        <v>0</v>
      </c>
      <c r="J101" s="22"/>
      <c r="K101" s="22"/>
      <c r="L101" s="22"/>
      <c r="M101" s="22"/>
      <c r="N101" s="23"/>
      <c r="O101" s="22"/>
    </row>
    <row r="102" spans="1:15" ht="409.5" x14ac:dyDescent="0.25">
      <c r="A102" s="16">
        <v>568</v>
      </c>
      <c r="B102" s="40" t="s">
        <v>145</v>
      </c>
      <c r="C102" s="53">
        <v>128.94999999999999</v>
      </c>
      <c r="D102" s="20">
        <v>110.95</v>
      </c>
      <c r="E102" s="53">
        <v>11.419</v>
      </c>
      <c r="F102" s="20">
        <v>0</v>
      </c>
      <c r="G102" s="20">
        <v>0</v>
      </c>
      <c r="H102" s="21">
        <v>0</v>
      </c>
      <c r="I102" s="20">
        <f t="shared" ref="I102:I111" si="49">D102+G102</f>
        <v>110.95</v>
      </c>
      <c r="J102" s="21">
        <f t="shared" ref="J102:J103" si="50">D102/C102</f>
        <v>0.8604110120201629</v>
      </c>
      <c r="K102" s="21">
        <f t="shared" ref="K102:K103" si="51">E102/C102</f>
        <v>8.8553702985653363E-2</v>
      </c>
      <c r="L102" s="21">
        <f t="shared" ref="L102:L103" si="52">G102/E102</f>
        <v>0</v>
      </c>
      <c r="M102" s="21">
        <f>I102/C102</f>
        <v>0.8604110120201629</v>
      </c>
      <c r="N102" s="14" t="s">
        <v>22</v>
      </c>
      <c r="O102" s="15"/>
    </row>
    <row r="103" spans="1:15" x14ac:dyDescent="0.25">
      <c r="A103" s="33" t="s">
        <v>146</v>
      </c>
      <c r="B103" s="34"/>
      <c r="C103" s="41">
        <f>SUM(C102)</f>
        <v>128.94999999999999</v>
      </c>
      <c r="D103" s="41">
        <f>SUM(D102)</f>
        <v>110.95</v>
      </c>
      <c r="E103" s="42">
        <f>SUM(E102)</f>
        <v>11.419</v>
      </c>
      <c r="F103" s="42">
        <f>SUM(F102)</f>
        <v>0</v>
      </c>
      <c r="G103" s="42">
        <f>SUM(G102)</f>
        <v>0</v>
      </c>
      <c r="H103" s="21">
        <v>0</v>
      </c>
      <c r="I103" s="20">
        <f t="shared" si="49"/>
        <v>110.95</v>
      </c>
      <c r="J103" s="21">
        <f t="shared" si="50"/>
        <v>0.8604110120201629</v>
      </c>
      <c r="K103" s="21">
        <f t="shared" si="51"/>
        <v>8.8553702985653363E-2</v>
      </c>
      <c r="L103" s="21">
        <f t="shared" si="52"/>
        <v>0</v>
      </c>
      <c r="M103" s="21">
        <f>I103/C103</f>
        <v>0.8604110120201629</v>
      </c>
      <c r="N103" s="23"/>
      <c r="O103" s="22"/>
    </row>
    <row r="104" spans="1:15" x14ac:dyDescent="0.25">
      <c r="A104" s="25" t="s">
        <v>147</v>
      </c>
      <c r="B104" s="26"/>
      <c r="C104" s="42"/>
      <c r="D104" s="42"/>
      <c r="E104" s="42"/>
      <c r="F104" s="42"/>
      <c r="G104" s="42"/>
      <c r="H104" s="21">
        <v>0</v>
      </c>
      <c r="I104" s="20">
        <f t="shared" si="49"/>
        <v>0</v>
      </c>
      <c r="J104" s="13">
        <v>0</v>
      </c>
      <c r="K104" s="13">
        <v>0</v>
      </c>
      <c r="L104" s="13">
        <v>0</v>
      </c>
      <c r="M104" s="13">
        <v>0</v>
      </c>
      <c r="N104" s="23"/>
      <c r="O104" s="22"/>
    </row>
    <row r="105" spans="1:15" x14ac:dyDescent="0.25">
      <c r="A105" s="33" t="s">
        <v>148</v>
      </c>
      <c r="B105" s="34"/>
      <c r="C105" s="22"/>
      <c r="D105" s="22"/>
      <c r="E105" s="22"/>
      <c r="F105" s="22"/>
      <c r="G105" s="22"/>
      <c r="H105" s="21"/>
      <c r="I105" s="20">
        <f t="shared" si="49"/>
        <v>0</v>
      </c>
      <c r="J105" s="22"/>
      <c r="K105" s="22"/>
      <c r="L105" s="22"/>
      <c r="M105" s="22"/>
      <c r="N105" s="23"/>
      <c r="O105" s="22"/>
    </row>
    <row r="106" spans="1:15" ht="135" x14ac:dyDescent="0.25">
      <c r="A106" s="16">
        <v>612</v>
      </c>
      <c r="B106" s="17" t="s">
        <v>149</v>
      </c>
      <c r="C106" s="12">
        <v>64.334999999999994</v>
      </c>
      <c r="D106" s="12">
        <v>0</v>
      </c>
      <c r="E106" s="12">
        <v>9.8279999999999994</v>
      </c>
      <c r="F106" s="12">
        <v>0</v>
      </c>
      <c r="G106" s="12">
        <v>0</v>
      </c>
      <c r="H106" s="21">
        <v>0</v>
      </c>
      <c r="I106" s="20">
        <f t="shared" si="49"/>
        <v>0</v>
      </c>
      <c r="J106" s="13">
        <f t="shared" ref="J106:J110" si="53">D106/C106</f>
        <v>0</v>
      </c>
      <c r="K106" s="13">
        <f t="shared" ref="K106:K110" si="54">E106/C106</f>
        <v>0.15276288179062719</v>
      </c>
      <c r="L106" s="13">
        <f t="shared" ref="L106:L110" si="55">G106/E106</f>
        <v>0</v>
      </c>
      <c r="M106" s="13">
        <f t="shared" ref="M106:M110" si="56">I106/C106</f>
        <v>0</v>
      </c>
      <c r="N106" s="24" t="s">
        <v>22</v>
      </c>
      <c r="O106" s="10"/>
    </row>
    <row r="107" spans="1:15" ht="180" x14ac:dyDescent="0.25">
      <c r="A107" s="10" t="s">
        <v>150</v>
      </c>
      <c r="B107" s="17" t="s">
        <v>151</v>
      </c>
      <c r="C107" s="12">
        <v>77.900000000000006</v>
      </c>
      <c r="D107" s="12">
        <v>65.137</v>
      </c>
      <c r="E107" s="12">
        <v>12.763</v>
      </c>
      <c r="F107" s="12">
        <v>3.1909999999999998</v>
      </c>
      <c r="G107" s="12">
        <v>0</v>
      </c>
      <c r="H107" s="21">
        <v>0</v>
      </c>
      <c r="I107" s="20">
        <f t="shared" si="49"/>
        <v>65.137</v>
      </c>
      <c r="J107" s="13">
        <f t="shared" si="53"/>
        <v>0.83616174582798453</v>
      </c>
      <c r="K107" s="13">
        <f t="shared" si="54"/>
        <v>0.16383825417201539</v>
      </c>
      <c r="L107" s="13">
        <f t="shared" si="55"/>
        <v>0</v>
      </c>
      <c r="M107" s="13">
        <f t="shared" si="56"/>
        <v>0.83616174582798453</v>
      </c>
      <c r="N107" s="24" t="s">
        <v>18</v>
      </c>
      <c r="O107" s="10"/>
    </row>
    <row r="108" spans="1:15" ht="240" x14ac:dyDescent="0.25">
      <c r="A108" s="10" t="s">
        <v>152</v>
      </c>
      <c r="B108" s="17" t="s">
        <v>153</v>
      </c>
      <c r="C108" s="12">
        <v>65.099999999999994</v>
      </c>
      <c r="D108" s="12">
        <v>51.994</v>
      </c>
      <c r="E108" s="12">
        <v>13.106</v>
      </c>
      <c r="F108" s="12">
        <v>3.2770000000000001</v>
      </c>
      <c r="G108" s="12">
        <v>0</v>
      </c>
      <c r="H108" s="21">
        <v>0</v>
      </c>
      <c r="I108" s="20">
        <f t="shared" si="49"/>
        <v>51.994</v>
      </c>
      <c r="J108" s="13">
        <f t="shared" si="53"/>
        <v>0.79867895545314904</v>
      </c>
      <c r="K108" s="13">
        <f t="shared" si="54"/>
        <v>0.20132104454685101</v>
      </c>
      <c r="L108" s="13">
        <f t="shared" si="55"/>
        <v>0</v>
      </c>
      <c r="M108" s="13">
        <f t="shared" si="56"/>
        <v>0.79867895545314904</v>
      </c>
      <c r="N108" s="24" t="s">
        <v>18</v>
      </c>
      <c r="O108" s="10"/>
    </row>
    <row r="109" spans="1:15" ht="105" x14ac:dyDescent="0.25">
      <c r="A109" s="10">
        <v>640</v>
      </c>
      <c r="B109" s="17" t="s">
        <v>154</v>
      </c>
      <c r="C109" s="12">
        <v>75</v>
      </c>
      <c r="D109" s="12">
        <v>0</v>
      </c>
      <c r="E109" s="12">
        <v>10</v>
      </c>
      <c r="F109" s="12">
        <v>0</v>
      </c>
      <c r="G109" s="12">
        <v>0</v>
      </c>
      <c r="H109" s="21">
        <v>0</v>
      </c>
      <c r="I109" s="20">
        <f t="shared" si="49"/>
        <v>0</v>
      </c>
      <c r="J109" s="13">
        <f t="shared" si="53"/>
        <v>0</v>
      </c>
      <c r="K109" s="13">
        <f t="shared" si="54"/>
        <v>0.13333333333333333</v>
      </c>
      <c r="L109" s="13">
        <f t="shared" si="55"/>
        <v>0</v>
      </c>
      <c r="M109" s="13">
        <f t="shared" si="56"/>
        <v>0</v>
      </c>
      <c r="N109" s="24" t="s">
        <v>22</v>
      </c>
      <c r="O109" s="10"/>
    </row>
    <row r="110" spans="1:15" x14ac:dyDescent="0.25">
      <c r="A110" s="33" t="s">
        <v>155</v>
      </c>
      <c r="B110" s="34"/>
      <c r="C110" s="31">
        <f>SUM(C106:C109)</f>
        <v>282.33500000000004</v>
      </c>
      <c r="D110" s="31">
        <f>SUM(D106:D109)</f>
        <v>117.131</v>
      </c>
      <c r="E110" s="31">
        <f>SUM(E106:E109)</f>
        <v>45.697000000000003</v>
      </c>
      <c r="F110" s="31">
        <f>SUM(F106:F109)</f>
        <v>6.468</v>
      </c>
      <c r="G110" s="31">
        <f>SUM(G106:G109)</f>
        <v>0</v>
      </c>
      <c r="H110" s="21">
        <v>0</v>
      </c>
      <c r="I110" s="20">
        <f t="shared" si="49"/>
        <v>117.131</v>
      </c>
      <c r="J110" s="13">
        <f t="shared" si="53"/>
        <v>0.41486531956718076</v>
      </c>
      <c r="K110" s="13">
        <f t="shared" si="54"/>
        <v>0.16185382612853524</v>
      </c>
      <c r="L110" s="13">
        <f t="shared" si="55"/>
        <v>0</v>
      </c>
      <c r="M110" s="13">
        <f t="shared" si="56"/>
        <v>0.41486531956718076</v>
      </c>
      <c r="N110" s="24"/>
      <c r="O110" s="22"/>
    </row>
    <row r="111" spans="1:15" x14ac:dyDescent="0.25">
      <c r="A111" s="33" t="s">
        <v>156</v>
      </c>
      <c r="B111" s="34"/>
      <c r="C111" s="22"/>
      <c r="D111" s="22"/>
      <c r="E111" s="22"/>
      <c r="F111" s="22"/>
      <c r="G111" s="22"/>
      <c r="H111" s="21"/>
      <c r="I111" s="20">
        <f t="shared" si="49"/>
        <v>0</v>
      </c>
      <c r="J111" s="13"/>
      <c r="K111" s="13"/>
      <c r="L111" s="13"/>
      <c r="M111" s="13"/>
      <c r="N111" s="24"/>
      <c r="O111" s="22"/>
    </row>
    <row r="112" spans="1:15" ht="195" x14ac:dyDescent="0.25">
      <c r="A112" s="52">
        <v>653</v>
      </c>
      <c r="B112" s="17" t="s">
        <v>157</v>
      </c>
      <c r="C112" s="63">
        <v>40</v>
      </c>
      <c r="D112" s="63">
        <v>0</v>
      </c>
      <c r="E112" s="16">
        <v>12.185</v>
      </c>
      <c r="F112" s="63">
        <v>0</v>
      </c>
      <c r="G112" s="63">
        <v>0</v>
      </c>
      <c r="H112" s="13">
        <v>0</v>
      </c>
      <c r="I112" s="12">
        <v>0</v>
      </c>
      <c r="J112" s="13">
        <v>0</v>
      </c>
      <c r="K112" s="13">
        <v>0</v>
      </c>
      <c r="L112" s="13">
        <v>0</v>
      </c>
      <c r="M112" s="13">
        <v>0</v>
      </c>
      <c r="N112" s="24" t="s">
        <v>22</v>
      </c>
      <c r="O112" s="16"/>
    </row>
    <row r="113" spans="1:15" x14ac:dyDescent="0.25">
      <c r="A113" s="25" t="s">
        <v>158</v>
      </c>
      <c r="B113" s="26"/>
      <c r="C113" s="31">
        <f>SUM(C112+C110)</f>
        <v>322.33500000000004</v>
      </c>
      <c r="D113" s="31">
        <f t="shared" ref="D113:G113" si="57">SUM(D112+D110)</f>
        <v>117.131</v>
      </c>
      <c r="E113" s="31">
        <f t="shared" si="57"/>
        <v>57.882000000000005</v>
      </c>
      <c r="F113" s="31">
        <f t="shared" si="57"/>
        <v>6.468</v>
      </c>
      <c r="G113" s="31">
        <f t="shared" si="57"/>
        <v>0</v>
      </c>
      <c r="H113" s="13">
        <v>0</v>
      </c>
      <c r="I113" s="31"/>
      <c r="J113" s="13">
        <v>0</v>
      </c>
      <c r="K113" s="13">
        <v>0</v>
      </c>
      <c r="L113" s="13">
        <v>0</v>
      </c>
      <c r="M113" s="13">
        <v>0</v>
      </c>
      <c r="N113" s="81"/>
      <c r="O113" s="16"/>
    </row>
    <row r="114" spans="1:15" x14ac:dyDescent="0.25">
      <c r="A114" s="33" t="s">
        <v>159</v>
      </c>
      <c r="B114" s="34"/>
      <c r="C114" s="16"/>
      <c r="D114" s="16"/>
      <c r="E114" s="16"/>
      <c r="F114" s="16"/>
      <c r="G114" s="16"/>
      <c r="H114" s="16"/>
      <c r="I114" s="16"/>
      <c r="J114" s="16"/>
      <c r="K114" s="16"/>
      <c r="L114" s="16"/>
      <c r="M114" s="16"/>
      <c r="N114" s="81"/>
      <c r="O114" s="16"/>
    </row>
    <row r="115" spans="1:15" ht="195" x14ac:dyDescent="0.25">
      <c r="A115" s="52">
        <v>657</v>
      </c>
      <c r="B115" s="68" t="s">
        <v>160</v>
      </c>
      <c r="C115" s="12">
        <v>150</v>
      </c>
      <c r="D115" s="12">
        <v>0</v>
      </c>
      <c r="E115" s="12">
        <v>30</v>
      </c>
      <c r="F115" s="12">
        <v>0</v>
      </c>
      <c r="G115" s="12">
        <v>0</v>
      </c>
      <c r="H115" s="13">
        <v>0</v>
      </c>
      <c r="I115" s="12">
        <f t="shared" ref="I115:I122" si="58">D115+G115</f>
        <v>0</v>
      </c>
      <c r="J115" s="13">
        <f t="shared" ref="J115:J123" si="59">D115/C115</f>
        <v>0</v>
      </c>
      <c r="K115" s="13">
        <f t="shared" ref="K115:K123" si="60">E115/C115</f>
        <v>0.2</v>
      </c>
      <c r="L115" s="13">
        <f t="shared" ref="L115:L123" si="61">G115/E115</f>
        <v>0</v>
      </c>
      <c r="M115" s="13">
        <f t="shared" ref="M115:M123" si="62">I115/C115</f>
        <v>0</v>
      </c>
      <c r="N115" s="12" t="s">
        <v>22</v>
      </c>
      <c r="O115" s="10"/>
    </row>
    <row r="116" spans="1:15" ht="255" x14ac:dyDescent="0.25">
      <c r="A116" s="52">
        <v>660</v>
      </c>
      <c r="B116" s="68" t="s">
        <v>161</v>
      </c>
      <c r="C116" s="12">
        <v>195.7</v>
      </c>
      <c r="D116" s="12">
        <v>118.709</v>
      </c>
      <c r="E116" s="12">
        <v>30</v>
      </c>
      <c r="F116" s="12">
        <v>0</v>
      </c>
      <c r="G116" s="12">
        <v>0</v>
      </c>
      <c r="H116" s="13">
        <v>0</v>
      </c>
      <c r="I116" s="12">
        <f t="shared" si="58"/>
        <v>118.709</v>
      </c>
      <c r="J116" s="13">
        <f t="shared" si="59"/>
        <v>0.60658661216147169</v>
      </c>
      <c r="K116" s="13">
        <f t="shared" si="60"/>
        <v>0.15329586101175269</v>
      </c>
      <c r="L116" s="13">
        <f t="shared" si="61"/>
        <v>0</v>
      </c>
      <c r="M116" s="13">
        <f t="shared" si="62"/>
        <v>0.60658661216147169</v>
      </c>
      <c r="N116" s="12" t="s">
        <v>22</v>
      </c>
      <c r="O116" s="10"/>
    </row>
    <row r="117" spans="1:15" ht="315" x14ac:dyDescent="0.25">
      <c r="A117" s="52">
        <v>662</v>
      </c>
      <c r="B117" s="68" t="s">
        <v>162</v>
      </c>
      <c r="C117" s="20">
        <v>173.077</v>
      </c>
      <c r="D117" s="20">
        <v>72.007999999999996</v>
      </c>
      <c r="E117" s="20">
        <v>11.51</v>
      </c>
      <c r="F117" s="20">
        <v>0</v>
      </c>
      <c r="G117" s="20">
        <v>0</v>
      </c>
      <c r="H117" s="21">
        <v>0</v>
      </c>
      <c r="I117" s="20">
        <f t="shared" si="58"/>
        <v>72.007999999999996</v>
      </c>
      <c r="J117" s="21">
        <f t="shared" si="59"/>
        <v>0.41604603731287226</v>
      </c>
      <c r="K117" s="21">
        <f t="shared" si="60"/>
        <v>6.6502192665692142E-2</v>
      </c>
      <c r="L117" s="21">
        <f t="shared" si="61"/>
        <v>0</v>
      </c>
      <c r="M117" s="21">
        <f t="shared" si="62"/>
        <v>0.41604603731287226</v>
      </c>
      <c r="N117" s="20" t="s">
        <v>22</v>
      </c>
      <c r="O117" s="15"/>
    </row>
    <row r="118" spans="1:15" ht="240" x14ac:dyDescent="0.25">
      <c r="A118" s="52">
        <v>663</v>
      </c>
      <c r="B118" s="68" t="s">
        <v>163</v>
      </c>
      <c r="C118" s="20">
        <v>192.358</v>
      </c>
      <c r="D118" s="20">
        <v>123.39700000000001</v>
      </c>
      <c r="E118" s="20">
        <v>4</v>
      </c>
      <c r="F118" s="20">
        <v>0</v>
      </c>
      <c r="G118" s="20">
        <v>0</v>
      </c>
      <c r="H118" s="21" t="e">
        <f t="shared" ref="H118" si="63">G118/F118</f>
        <v>#DIV/0!</v>
      </c>
      <c r="I118" s="20">
        <f t="shared" si="58"/>
        <v>123.39700000000001</v>
      </c>
      <c r="J118" s="21">
        <f t="shared" si="59"/>
        <v>0.64149658449349656</v>
      </c>
      <c r="K118" s="21">
        <f t="shared" si="60"/>
        <v>2.0794560143066573E-2</v>
      </c>
      <c r="L118" s="21">
        <f t="shared" si="61"/>
        <v>0</v>
      </c>
      <c r="M118" s="21">
        <f t="shared" si="62"/>
        <v>0.64149658449349656</v>
      </c>
      <c r="N118" s="20" t="s">
        <v>22</v>
      </c>
      <c r="O118" s="15"/>
    </row>
    <row r="119" spans="1:15" ht="225" x14ac:dyDescent="0.25">
      <c r="A119" s="52">
        <v>668</v>
      </c>
      <c r="B119" s="17" t="s">
        <v>164</v>
      </c>
      <c r="C119" s="31">
        <v>298.83999999999997</v>
      </c>
      <c r="D119" s="31">
        <v>231.09399999999999</v>
      </c>
      <c r="E119" s="31">
        <v>35</v>
      </c>
      <c r="F119" s="31">
        <v>0</v>
      </c>
      <c r="G119" s="31">
        <v>0</v>
      </c>
      <c r="H119" s="21">
        <v>0</v>
      </c>
      <c r="I119" s="20">
        <f t="shared" si="58"/>
        <v>231.09399999999999</v>
      </c>
      <c r="J119" s="21">
        <f t="shared" si="59"/>
        <v>0.77330343996787587</v>
      </c>
      <c r="K119" s="21">
        <f t="shared" si="60"/>
        <v>0.11711952884486683</v>
      </c>
      <c r="L119" s="21">
        <f t="shared" si="61"/>
        <v>0</v>
      </c>
      <c r="M119" s="21">
        <f t="shared" si="62"/>
        <v>0.77330343996787587</v>
      </c>
      <c r="N119" s="20" t="s">
        <v>22</v>
      </c>
      <c r="O119" s="16"/>
    </row>
    <row r="120" spans="1:15" ht="285" x14ac:dyDescent="0.25">
      <c r="A120" s="52">
        <v>670</v>
      </c>
      <c r="B120" s="68" t="s">
        <v>165</v>
      </c>
      <c r="C120" s="20">
        <v>93.317999999999998</v>
      </c>
      <c r="D120" s="20">
        <v>83.942999999999998</v>
      </c>
      <c r="E120" s="20">
        <v>9.375</v>
      </c>
      <c r="F120" s="20">
        <v>0</v>
      </c>
      <c r="G120" s="20">
        <v>0</v>
      </c>
      <c r="H120" s="21">
        <v>0</v>
      </c>
      <c r="I120" s="20">
        <f t="shared" si="58"/>
        <v>83.942999999999998</v>
      </c>
      <c r="J120" s="21">
        <f t="shared" si="59"/>
        <v>0.89953706680383205</v>
      </c>
      <c r="K120" s="21">
        <f t="shared" si="60"/>
        <v>0.10046293319616795</v>
      </c>
      <c r="L120" s="21">
        <f t="shared" si="61"/>
        <v>0</v>
      </c>
      <c r="M120" s="21">
        <f t="shared" si="62"/>
        <v>0.89953706680383205</v>
      </c>
      <c r="N120" s="20" t="s">
        <v>22</v>
      </c>
      <c r="O120" s="15"/>
    </row>
    <row r="121" spans="1:15" ht="285" x14ac:dyDescent="0.25">
      <c r="A121" s="52">
        <v>672</v>
      </c>
      <c r="B121" s="68" t="s">
        <v>166</v>
      </c>
      <c r="C121" s="20">
        <v>198.19300000000001</v>
      </c>
      <c r="D121" s="20">
        <v>104.657</v>
      </c>
      <c r="E121" s="20">
        <v>4</v>
      </c>
      <c r="F121" s="20">
        <v>0</v>
      </c>
      <c r="G121" s="20">
        <v>0</v>
      </c>
      <c r="H121" s="21">
        <v>0</v>
      </c>
      <c r="I121" s="20">
        <f t="shared" si="58"/>
        <v>104.657</v>
      </c>
      <c r="J121" s="21">
        <f t="shared" si="59"/>
        <v>0.52805598583199198</v>
      </c>
      <c r="K121" s="21">
        <f t="shared" si="60"/>
        <v>2.0182347509750596E-2</v>
      </c>
      <c r="L121" s="21">
        <f t="shared" si="61"/>
        <v>0</v>
      </c>
      <c r="M121" s="21">
        <f t="shared" si="62"/>
        <v>0.52805598583199198</v>
      </c>
      <c r="N121" s="20" t="s">
        <v>22</v>
      </c>
      <c r="O121" s="15"/>
    </row>
    <row r="122" spans="1:15" ht="210" x14ac:dyDescent="0.25">
      <c r="A122" s="52">
        <v>681</v>
      </c>
      <c r="B122" s="68" t="s">
        <v>167</v>
      </c>
      <c r="C122" s="20">
        <v>151.595</v>
      </c>
      <c r="D122" s="20">
        <v>102.27500000000001</v>
      </c>
      <c r="E122" s="20">
        <v>6</v>
      </c>
      <c r="F122" s="20">
        <v>0</v>
      </c>
      <c r="G122" s="20">
        <v>0</v>
      </c>
      <c r="H122" s="21">
        <v>0</v>
      </c>
      <c r="I122" s="20">
        <f t="shared" si="58"/>
        <v>102.27500000000001</v>
      </c>
      <c r="J122" s="21">
        <f t="shared" si="59"/>
        <v>0.67465945446749565</v>
      </c>
      <c r="K122" s="21">
        <f t="shared" si="60"/>
        <v>3.9579141792275473E-2</v>
      </c>
      <c r="L122" s="21">
        <f t="shared" si="61"/>
        <v>0</v>
      </c>
      <c r="M122" s="21">
        <f t="shared" si="62"/>
        <v>0.67465945446749565</v>
      </c>
      <c r="N122" s="20" t="s">
        <v>22</v>
      </c>
      <c r="O122" s="15"/>
    </row>
    <row r="123" spans="1:15" x14ac:dyDescent="0.25">
      <c r="A123" s="33" t="s">
        <v>168</v>
      </c>
      <c r="B123" s="34"/>
      <c r="C123" s="31">
        <f>SUM(C115:C122)</f>
        <v>1453.0809999999999</v>
      </c>
      <c r="D123" s="31">
        <f t="shared" ref="D123:G123" si="64">SUM(D115:D122)</f>
        <v>836.08299999999997</v>
      </c>
      <c r="E123" s="31">
        <f t="shared" si="64"/>
        <v>129.88499999999999</v>
      </c>
      <c r="F123" s="31">
        <f t="shared" si="64"/>
        <v>0</v>
      </c>
      <c r="G123" s="31">
        <f t="shared" si="64"/>
        <v>0</v>
      </c>
      <c r="H123" s="21">
        <v>0</v>
      </c>
      <c r="I123" s="20">
        <f>SUM(I115:I122)</f>
        <v>836.08299999999997</v>
      </c>
      <c r="J123" s="21">
        <f t="shared" si="59"/>
        <v>0.57538636868832505</v>
      </c>
      <c r="K123" s="21">
        <f t="shared" si="60"/>
        <v>8.9385932374038329E-2</v>
      </c>
      <c r="L123" s="21">
        <f t="shared" si="61"/>
        <v>0</v>
      </c>
      <c r="M123" s="21">
        <f t="shared" si="62"/>
        <v>0.57538636868832505</v>
      </c>
      <c r="N123" s="20"/>
      <c r="O123" s="16"/>
    </row>
    <row r="124" spans="1:15" x14ac:dyDescent="0.25">
      <c r="A124" s="33" t="s">
        <v>169</v>
      </c>
      <c r="B124" s="34"/>
      <c r="C124" s="16"/>
      <c r="D124" s="16"/>
      <c r="E124" s="16"/>
      <c r="F124" s="16"/>
      <c r="G124" s="16"/>
      <c r="H124" s="21"/>
      <c r="I124" s="20"/>
      <c r="J124" s="21"/>
      <c r="K124" s="21"/>
      <c r="L124" s="21"/>
      <c r="M124" s="21"/>
      <c r="N124" s="20"/>
      <c r="O124" s="16"/>
    </row>
    <row r="125" spans="1:15" ht="180" x14ac:dyDescent="0.25">
      <c r="A125" s="52">
        <v>685</v>
      </c>
      <c r="B125" s="17" t="s">
        <v>170</v>
      </c>
      <c r="C125" s="31">
        <v>200</v>
      </c>
      <c r="D125" s="31">
        <v>0</v>
      </c>
      <c r="E125" s="31">
        <v>100</v>
      </c>
      <c r="F125" s="31">
        <v>0</v>
      </c>
      <c r="G125" s="31">
        <v>0</v>
      </c>
      <c r="H125" s="21">
        <v>0</v>
      </c>
      <c r="I125" s="20">
        <v>0</v>
      </c>
      <c r="J125" s="21">
        <v>0</v>
      </c>
      <c r="K125" s="21">
        <v>0</v>
      </c>
      <c r="L125" s="21">
        <v>0</v>
      </c>
      <c r="M125" s="21">
        <v>0</v>
      </c>
      <c r="N125" s="20" t="s">
        <v>22</v>
      </c>
      <c r="O125" s="16"/>
    </row>
    <row r="126" spans="1:15" x14ac:dyDescent="0.25">
      <c r="A126" s="33" t="s">
        <v>171</v>
      </c>
      <c r="B126" s="34"/>
      <c r="C126" s="31">
        <f>SUM(C125+C123)</f>
        <v>1653.0809999999999</v>
      </c>
      <c r="D126" s="31">
        <f t="shared" ref="D126:G126" si="65">SUM(D125+D123)</f>
        <v>836.08299999999997</v>
      </c>
      <c r="E126" s="31">
        <f t="shared" si="65"/>
        <v>229.88499999999999</v>
      </c>
      <c r="F126" s="31">
        <f t="shared" si="65"/>
        <v>0</v>
      </c>
      <c r="G126" s="31">
        <f t="shared" si="65"/>
        <v>0</v>
      </c>
      <c r="H126" s="21">
        <v>0</v>
      </c>
      <c r="I126" s="31"/>
      <c r="J126" s="21">
        <v>0</v>
      </c>
      <c r="K126" s="21">
        <v>0</v>
      </c>
      <c r="L126" s="21">
        <v>0</v>
      </c>
      <c r="M126" s="21">
        <v>0</v>
      </c>
      <c r="N126" s="81"/>
      <c r="O126" s="16"/>
    </row>
    <row r="127" spans="1:15" x14ac:dyDescent="0.25">
      <c r="A127" s="33" t="s">
        <v>172</v>
      </c>
      <c r="B127" s="34"/>
      <c r="C127" s="22"/>
      <c r="D127" s="22"/>
      <c r="E127" s="22"/>
      <c r="F127" s="22"/>
      <c r="G127" s="22"/>
      <c r="H127" s="22"/>
      <c r="I127" s="22"/>
      <c r="J127" s="22"/>
      <c r="K127" s="22"/>
      <c r="L127" s="22"/>
      <c r="M127" s="22"/>
      <c r="N127" s="23"/>
      <c r="O127" s="22"/>
    </row>
    <row r="128" spans="1:15" ht="255" x14ac:dyDescent="0.25">
      <c r="A128" s="52">
        <v>712</v>
      </c>
      <c r="B128" s="68" t="s">
        <v>173</v>
      </c>
      <c r="C128" s="20">
        <v>194.83</v>
      </c>
      <c r="D128" s="20">
        <v>181.3</v>
      </c>
      <c r="E128" s="20">
        <v>4.83</v>
      </c>
      <c r="F128" s="20">
        <v>0</v>
      </c>
      <c r="G128" s="20">
        <v>0</v>
      </c>
      <c r="H128" s="21">
        <v>0</v>
      </c>
      <c r="I128" s="20">
        <f t="shared" ref="I128:I166" si="66">D128+G128</f>
        <v>181.3</v>
      </c>
      <c r="J128" s="21">
        <f t="shared" ref="J128:J168" si="67">D128/C128</f>
        <v>0.93055484268336497</v>
      </c>
      <c r="K128" s="21">
        <f t="shared" ref="K128:K168" si="68">E128/C128</f>
        <v>2.4790843299286557E-2</v>
      </c>
      <c r="L128" s="21">
        <f t="shared" ref="L128:L168" si="69">G128/E128</f>
        <v>0</v>
      </c>
      <c r="M128" s="21">
        <f t="shared" ref="M128:M166" si="70">I128/C128</f>
        <v>0.93055484268336497</v>
      </c>
      <c r="N128" s="20" t="s">
        <v>22</v>
      </c>
      <c r="O128" s="15"/>
    </row>
    <row r="129" spans="1:15" ht="300" x14ac:dyDescent="0.25">
      <c r="A129" s="52">
        <v>713</v>
      </c>
      <c r="B129" s="58" t="s">
        <v>174</v>
      </c>
      <c r="C129" s="20">
        <v>177.32599999999999</v>
      </c>
      <c r="D129" s="20">
        <v>142</v>
      </c>
      <c r="E129" s="20">
        <v>10.326000000000001</v>
      </c>
      <c r="F129" s="20">
        <v>0</v>
      </c>
      <c r="G129" s="20">
        <v>0</v>
      </c>
      <c r="H129" s="21">
        <v>0</v>
      </c>
      <c r="I129" s="20">
        <f t="shared" si="66"/>
        <v>142</v>
      </c>
      <c r="J129" s="21">
        <f t="shared" si="67"/>
        <v>0.80078499486820887</v>
      </c>
      <c r="K129" s="21">
        <f t="shared" si="68"/>
        <v>5.8231731387388207E-2</v>
      </c>
      <c r="L129" s="21">
        <f t="shared" si="69"/>
        <v>0</v>
      </c>
      <c r="M129" s="21">
        <f t="shared" si="70"/>
        <v>0.80078499486820887</v>
      </c>
      <c r="N129" s="20" t="s">
        <v>22</v>
      </c>
      <c r="O129" s="15"/>
    </row>
    <row r="130" spans="1:15" ht="150" x14ac:dyDescent="0.25">
      <c r="A130" s="52">
        <v>714</v>
      </c>
      <c r="B130" s="68" t="s">
        <v>175</v>
      </c>
      <c r="C130" s="20">
        <v>80.548000000000002</v>
      </c>
      <c r="D130" s="20">
        <v>60.2</v>
      </c>
      <c r="E130" s="20">
        <v>20.347999999999999</v>
      </c>
      <c r="F130" s="20">
        <v>16.459</v>
      </c>
      <c r="G130" s="20">
        <v>15.444000000000001</v>
      </c>
      <c r="H130" s="21">
        <f>G130/F130</f>
        <v>0.93833161188407566</v>
      </c>
      <c r="I130" s="20">
        <f t="shared" si="66"/>
        <v>75.644000000000005</v>
      </c>
      <c r="J130" s="21">
        <f t="shared" si="67"/>
        <v>0.7473804439588817</v>
      </c>
      <c r="K130" s="21">
        <f t="shared" si="68"/>
        <v>0.2526195560411183</v>
      </c>
      <c r="L130" s="21">
        <f t="shared" si="69"/>
        <v>0.7589935128759584</v>
      </c>
      <c r="M130" s="21">
        <f t="shared" si="70"/>
        <v>0.93911704821969511</v>
      </c>
      <c r="N130" s="20" t="s">
        <v>85</v>
      </c>
      <c r="O130" s="15"/>
    </row>
    <row r="131" spans="1:15" ht="240" x14ac:dyDescent="0.25">
      <c r="A131" s="52">
        <v>716</v>
      </c>
      <c r="B131" s="68" t="s">
        <v>176</v>
      </c>
      <c r="C131" s="20">
        <v>155</v>
      </c>
      <c r="D131" s="20">
        <v>125.79600000000001</v>
      </c>
      <c r="E131" s="20">
        <v>29.204000000000001</v>
      </c>
      <c r="F131" s="20">
        <v>7.3010000000000002</v>
      </c>
      <c r="G131" s="20">
        <v>4.7220000000000004</v>
      </c>
      <c r="H131" s="21">
        <f>G131/F131</f>
        <v>0.64676071770990284</v>
      </c>
      <c r="I131" s="20">
        <f t="shared" si="66"/>
        <v>130.518</v>
      </c>
      <c r="J131" s="21">
        <f t="shared" si="67"/>
        <v>0.81158709677419361</v>
      </c>
      <c r="K131" s="21">
        <f t="shared" si="68"/>
        <v>0.18841290322580645</v>
      </c>
      <c r="L131" s="21">
        <f t="shared" si="69"/>
        <v>0.16169017942747571</v>
      </c>
      <c r="M131" s="21">
        <f t="shared" si="70"/>
        <v>0.84205161290322583</v>
      </c>
      <c r="N131" s="20" t="s">
        <v>85</v>
      </c>
      <c r="O131" s="15"/>
    </row>
    <row r="132" spans="1:15" ht="300" x14ac:dyDescent="0.25">
      <c r="A132" s="52">
        <v>731</v>
      </c>
      <c r="B132" s="58" t="s">
        <v>177</v>
      </c>
      <c r="C132" s="20">
        <v>100.02200000000001</v>
      </c>
      <c r="D132" s="20">
        <v>71.575999999999993</v>
      </c>
      <c r="E132" s="20">
        <v>20</v>
      </c>
      <c r="F132" s="20">
        <v>0</v>
      </c>
      <c r="G132" s="20">
        <v>0</v>
      </c>
      <c r="H132" s="21">
        <v>0</v>
      </c>
      <c r="I132" s="20">
        <f t="shared" si="66"/>
        <v>71.575999999999993</v>
      </c>
      <c r="J132" s="21">
        <f t="shared" si="67"/>
        <v>0.71560256743516415</v>
      </c>
      <c r="K132" s="21">
        <f t="shared" si="68"/>
        <v>0.19995600967787086</v>
      </c>
      <c r="L132" s="21">
        <f t="shared" si="69"/>
        <v>0</v>
      </c>
      <c r="M132" s="21">
        <f t="shared" si="70"/>
        <v>0.71560256743516415</v>
      </c>
      <c r="N132" s="20" t="s">
        <v>22</v>
      </c>
      <c r="O132" s="15"/>
    </row>
    <row r="133" spans="1:15" ht="165" x14ac:dyDescent="0.25">
      <c r="A133" s="52">
        <v>732</v>
      </c>
      <c r="B133" s="68" t="s">
        <v>178</v>
      </c>
      <c r="C133" s="20">
        <v>199.185</v>
      </c>
      <c r="D133" s="20">
        <v>154.78299999999999</v>
      </c>
      <c r="E133" s="20">
        <v>10.401999999999999</v>
      </c>
      <c r="F133" s="20">
        <v>0</v>
      </c>
      <c r="G133" s="20">
        <v>0</v>
      </c>
      <c r="H133" s="21">
        <v>0</v>
      </c>
      <c r="I133" s="20">
        <f t="shared" si="66"/>
        <v>154.78299999999999</v>
      </c>
      <c r="J133" s="21">
        <f t="shared" si="67"/>
        <v>0.77708160755076927</v>
      </c>
      <c r="K133" s="21">
        <f t="shared" si="68"/>
        <v>5.2222807942365133E-2</v>
      </c>
      <c r="L133" s="21">
        <f t="shared" si="69"/>
        <v>0</v>
      </c>
      <c r="M133" s="21">
        <f t="shared" si="70"/>
        <v>0.77708160755076927</v>
      </c>
      <c r="N133" s="20" t="s">
        <v>22</v>
      </c>
      <c r="O133" s="15"/>
    </row>
    <row r="134" spans="1:15" ht="135" x14ac:dyDescent="0.25">
      <c r="A134" s="52">
        <v>734</v>
      </c>
      <c r="B134" s="68" t="s">
        <v>179</v>
      </c>
      <c r="C134" s="20">
        <v>144</v>
      </c>
      <c r="D134" s="20">
        <v>0</v>
      </c>
      <c r="E134" s="20">
        <v>0.5</v>
      </c>
      <c r="F134" s="20">
        <v>0</v>
      </c>
      <c r="G134" s="20">
        <v>0</v>
      </c>
      <c r="H134" s="21">
        <v>0</v>
      </c>
      <c r="I134" s="20">
        <f t="shared" si="66"/>
        <v>0</v>
      </c>
      <c r="J134" s="21">
        <f t="shared" si="67"/>
        <v>0</v>
      </c>
      <c r="K134" s="21">
        <f t="shared" si="68"/>
        <v>3.472222222222222E-3</v>
      </c>
      <c r="L134" s="21">
        <f t="shared" si="69"/>
        <v>0</v>
      </c>
      <c r="M134" s="21">
        <f t="shared" si="70"/>
        <v>0</v>
      </c>
      <c r="N134" s="20" t="s">
        <v>22</v>
      </c>
      <c r="O134" s="15"/>
    </row>
    <row r="135" spans="1:15" ht="195" x14ac:dyDescent="0.25">
      <c r="A135" s="52">
        <v>736</v>
      </c>
      <c r="B135" s="68" t="s">
        <v>180</v>
      </c>
      <c r="C135" s="20">
        <v>180</v>
      </c>
      <c r="D135" s="20">
        <v>0</v>
      </c>
      <c r="E135" s="20">
        <v>0.5</v>
      </c>
      <c r="F135" s="20">
        <v>0</v>
      </c>
      <c r="G135" s="20">
        <v>0</v>
      </c>
      <c r="H135" s="21" t="e">
        <f t="shared" ref="H135:H136" si="71">G135/F135</f>
        <v>#DIV/0!</v>
      </c>
      <c r="I135" s="20">
        <f t="shared" si="66"/>
        <v>0</v>
      </c>
      <c r="J135" s="21">
        <f t="shared" si="67"/>
        <v>0</v>
      </c>
      <c r="K135" s="21">
        <f t="shared" si="68"/>
        <v>2.7777777777777779E-3</v>
      </c>
      <c r="L135" s="21">
        <f t="shared" si="69"/>
        <v>0</v>
      </c>
      <c r="M135" s="21">
        <f t="shared" si="70"/>
        <v>0</v>
      </c>
      <c r="N135" s="20" t="s">
        <v>22</v>
      </c>
      <c r="O135" s="15"/>
    </row>
    <row r="136" spans="1:15" ht="255" x14ac:dyDescent="0.25">
      <c r="A136" s="52">
        <v>738</v>
      </c>
      <c r="B136" s="68" t="s">
        <v>181</v>
      </c>
      <c r="C136" s="20">
        <v>180</v>
      </c>
      <c r="D136" s="20">
        <v>0</v>
      </c>
      <c r="E136" s="20">
        <v>0.5</v>
      </c>
      <c r="F136" s="20">
        <v>0</v>
      </c>
      <c r="G136" s="20">
        <v>0</v>
      </c>
      <c r="H136" s="21" t="e">
        <f t="shared" si="71"/>
        <v>#DIV/0!</v>
      </c>
      <c r="I136" s="20">
        <f t="shared" si="66"/>
        <v>0</v>
      </c>
      <c r="J136" s="21">
        <f t="shared" si="67"/>
        <v>0</v>
      </c>
      <c r="K136" s="21">
        <f t="shared" si="68"/>
        <v>2.7777777777777779E-3</v>
      </c>
      <c r="L136" s="21">
        <f t="shared" si="69"/>
        <v>0</v>
      </c>
      <c r="M136" s="21">
        <f t="shared" si="70"/>
        <v>0</v>
      </c>
      <c r="N136" s="20" t="s">
        <v>22</v>
      </c>
      <c r="O136" s="15"/>
    </row>
    <row r="137" spans="1:15" ht="285" x14ac:dyDescent="0.25">
      <c r="A137" s="52">
        <v>739</v>
      </c>
      <c r="B137" s="68" t="s">
        <v>182</v>
      </c>
      <c r="C137" s="20">
        <v>104.089</v>
      </c>
      <c r="D137" s="20">
        <v>74.7</v>
      </c>
      <c r="E137" s="20">
        <v>29.388999999999999</v>
      </c>
      <c r="F137" s="20">
        <v>7.3470000000000004</v>
      </c>
      <c r="G137" s="20">
        <v>2.5110000000000001</v>
      </c>
      <c r="H137" s="21">
        <f>G137/F137</f>
        <v>0.34177215189873417</v>
      </c>
      <c r="I137" s="20">
        <f t="shared" si="66"/>
        <v>77.210999999999999</v>
      </c>
      <c r="J137" s="21">
        <f t="shared" si="67"/>
        <v>0.7176550836303548</v>
      </c>
      <c r="K137" s="21">
        <f t="shared" si="68"/>
        <v>0.2823449163696452</v>
      </c>
      <c r="L137" s="21">
        <f t="shared" si="69"/>
        <v>8.5440130661131722E-2</v>
      </c>
      <c r="M137" s="21">
        <f t="shared" si="70"/>
        <v>0.74177867017648358</v>
      </c>
      <c r="N137" s="20" t="s">
        <v>18</v>
      </c>
      <c r="O137" s="15"/>
    </row>
    <row r="138" spans="1:15" ht="285" x14ac:dyDescent="0.25">
      <c r="A138" s="52">
        <v>741</v>
      </c>
      <c r="B138" s="58" t="s">
        <v>183</v>
      </c>
      <c r="C138" s="20">
        <v>131.18899999999999</v>
      </c>
      <c r="D138" s="20">
        <v>0</v>
      </c>
      <c r="E138" s="20">
        <v>8.0009999999999994</v>
      </c>
      <c r="F138" s="20">
        <v>0</v>
      </c>
      <c r="G138" s="20">
        <v>0</v>
      </c>
      <c r="H138" s="21" t="e">
        <f t="shared" ref="H138:H141" si="72">G138/F138</f>
        <v>#DIV/0!</v>
      </c>
      <c r="I138" s="20">
        <f t="shared" si="66"/>
        <v>0</v>
      </c>
      <c r="J138" s="21">
        <f t="shared" si="67"/>
        <v>0</v>
      </c>
      <c r="K138" s="21">
        <f t="shared" si="68"/>
        <v>6.0988345059418088E-2</v>
      </c>
      <c r="L138" s="21">
        <f t="shared" si="69"/>
        <v>0</v>
      </c>
      <c r="M138" s="21">
        <f t="shared" si="70"/>
        <v>0</v>
      </c>
      <c r="N138" s="20" t="s">
        <v>22</v>
      </c>
      <c r="O138" s="15"/>
    </row>
    <row r="139" spans="1:15" ht="300" x14ac:dyDescent="0.25">
      <c r="A139" s="52">
        <v>742</v>
      </c>
      <c r="B139" s="68" t="s">
        <v>184</v>
      </c>
      <c r="C139" s="20">
        <v>190</v>
      </c>
      <c r="D139" s="20">
        <v>0</v>
      </c>
      <c r="E139" s="20">
        <v>0.5</v>
      </c>
      <c r="F139" s="20">
        <v>0</v>
      </c>
      <c r="G139" s="20">
        <v>0</v>
      </c>
      <c r="H139" s="21" t="e">
        <f t="shared" si="72"/>
        <v>#DIV/0!</v>
      </c>
      <c r="I139" s="20">
        <f t="shared" si="66"/>
        <v>0</v>
      </c>
      <c r="J139" s="21">
        <f t="shared" si="67"/>
        <v>0</v>
      </c>
      <c r="K139" s="21">
        <f t="shared" si="68"/>
        <v>2.631578947368421E-3</v>
      </c>
      <c r="L139" s="21">
        <f t="shared" si="69"/>
        <v>0</v>
      </c>
      <c r="M139" s="21">
        <f t="shared" si="70"/>
        <v>0</v>
      </c>
      <c r="N139" s="20" t="s">
        <v>22</v>
      </c>
      <c r="O139" s="15"/>
    </row>
    <row r="140" spans="1:15" ht="210" x14ac:dyDescent="0.25">
      <c r="A140" s="52">
        <v>743</v>
      </c>
      <c r="B140" s="58" t="s">
        <v>185</v>
      </c>
      <c r="C140" s="20">
        <v>51.197000000000003</v>
      </c>
      <c r="D140" s="20">
        <v>38.200000000000003</v>
      </c>
      <c r="E140" s="20">
        <v>12.997</v>
      </c>
      <c r="F140" s="20">
        <v>12.997</v>
      </c>
      <c r="G140" s="20">
        <v>6.1989999999999998</v>
      </c>
      <c r="H140" s="21">
        <f t="shared" si="72"/>
        <v>0.47695622066630761</v>
      </c>
      <c r="I140" s="20">
        <f t="shared" si="66"/>
        <v>44.399000000000001</v>
      </c>
      <c r="J140" s="21">
        <f t="shared" si="67"/>
        <v>0.7461374689923238</v>
      </c>
      <c r="K140" s="21">
        <f t="shared" si="68"/>
        <v>0.2538625310076762</v>
      </c>
      <c r="L140" s="21">
        <f t="shared" si="69"/>
        <v>0.47695622066630761</v>
      </c>
      <c r="M140" s="21">
        <f t="shared" si="70"/>
        <v>0.86721878235052829</v>
      </c>
      <c r="N140" s="20" t="s">
        <v>85</v>
      </c>
      <c r="O140" s="15"/>
    </row>
    <row r="141" spans="1:15" ht="240" x14ac:dyDescent="0.25">
      <c r="A141" s="52">
        <v>744</v>
      </c>
      <c r="B141" s="68" t="s">
        <v>186</v>
      </c>
      <c r="C141" s="20">
        <v>144</v>
      </c>
      <c r="D141" s="20">
        <v>0</v>
      </c>
      <c r="E141" s="20">
        <v>0.5</v>
      </c>
      <c r="F141" s="20">
        <v>0</v>
      </c>
      <c r="G141" s="20">
        <v>0</v>
      </c>
      <c r="H141" s="21" t="e">
        <f t="shared" si="72"/>
        <v>#DIV/0!</v>
      </c>
      <c r="I141" s="20">
        <f t="shared" si="66"/>
        <v>0</v>
      </c>
      <c r="J141" s="21">
        <f t="shared" si="67"/>
        <v>0</v>
      </c>
      <c r="K141" s="21">
        <f t="shared" si="68"/>
        <v>3.472222222222222E-3</v>
      </c>
      <c r="L141" s="21">
        <f t="shared" si="69"/>
        <v>0</v>
      </c>
      <c r="M141" s="21">
        <f t="shared" si="70"/>
        <v>0</v>
      </c>
      <c r="N141" s="20" t="s">
        <v>22</v>
      </c>
      <c r="O141" s="15"/>
    </row>
    <row r="142" spans="1:15" ht="270" x14ac:dyDescent="0.25">
      <c r="A142" s="52">
        <v>745</v>
      </c>
      <c r="B142" s="58" t="s">
        <v>187</v>
      </c>
      <c r="C142" s="20">
        <v>179.375</v>
      </c>
      <c r="D142" s="20">
        <v>25</v>
      </c>
      <c r="E142" s="20">
        <v>10</v>
      </c>
      <c r="F142" s="20">
        <v>0</v>
      </c>
      <c r="G142" s="20">
        <v>0</v>
      </c>
      <c r="H142" s="21">
        <v>0</v>
      </c>
      <c r="I142" s="20">
        <f t="shared" si="66"/>
        <v>25</v>
      </c>
      <c r="J142" s="21">
        <f t="shared" si="67"/>
        <v>0.13937282229965156</v>
      </c>
      <c r="K142" s="21">
        <f t="shared" si="68"/>
        <v>5.5749128919860627E-2</v>
      </c>
      <c r="L142" s="21">
        <f t="shared" si="69"/>
        <v>0</v>
      </c>
      <c r="M142" s="21">
        <f t="shared" si="70"/>
        <v>0.13937282229965156</v>
      </c>
      <c r="N142" s="20" t="s">
        <v>22</v>
      </c>
      <c r="O142" s="15"/>
    </row>
    <row r="143" spans="1:15" ht="405" x14ac:dyDescent="0.25">
      <c r="A143" s="52">
        <v>746</v>
      </c>
      <c r="B143" s="58" t="s">
        <v>188</v>
      </c>
      <c r="C143" s="20">
        <v>156.685</v>
      </c>
      <c r="D143" s="20">
        <v>88</v>
      </c>
      <c r="E143" s="20">
        <v>10</v>
      </c>
      <c r="F143" s="20">
        <v>0</v>
      </c>
      <c r="G143" s="20">
        <v>0</v>
      </c>
      <c r="H143" s="21">
        <v>0</v>
      </c>
      <c r="I143" s="20">
        <f t="shared" si="66"/>
        <v>88</v>
      </c>
      <c r="J143" s="21">
        <f t="shared" si="67"/>
        <v>0.56163640425056638</v>
      </c>
      <c r="K143" s="21">
        <f t="shared" si="68"/>
        <v>6.3822318664837091E-2</v>
      </c>
      <c r="L143" s="21">
        <f t="shared" si="69"/>
        <v>0</v>
      </c>
      <c r="M143" s="21">
        <f t="shared" si="70"/>
        <v>0.56163640425056638</v>
      </c>
      <c r="N143" s="20" t="s">
        <v>22</v>
      </c>
      <c r="O143" s="15"/>
    </row>
    <row r="144" spans="1:15" ht="409.5" x14ac:dyDescent="0.25">
      <c r="A144" s="52">
        <v>747</v>
      </c>
      <c r="B144" s="58" t="s">
        <v>189</v>
      </c>
      <c r="C144" s="20">
        <v>168.50200000000001</v>
      </c>
      <c r="D144" s="20">
        <v>57.57</v>
      </c>
      <c r="E144" s="20">
        <v>10</v>
      </c>
      <c r="F144" s="20">
        <v>0</v>
      </c>
      <c r="G144" s="20">
        <v>0</v>
      </c>
      <c r="H144" s="21" t="e">
        <f t="shared" ref="H144:H145" si="73">G144/F144</f>
        <v>#DIV/0!</v>
      </c>
      <c r="I144" s="20">
        <f t="shared" si="66"/>
        <v>57.57</v>
      </c>
      <c r="J144" s="21">
        <f t="shared" si="67"/>
        <v>0.34165766578438234</v>
      </c>
      <c r="K144" s="21">
        <f t="shared" si="68"/>
        <v>5.9346476599684277E-2</v>
      </c>
      <c r="L144" s="21">
        <f t="shared" si="69"/>
        <v>0</v>
      </c>
      <c r="M144" s="21">
        <f t="shared" si="70"/>
        <v>0.34165766578438234</v>
      </c>
      <c r="N144" s="20" t="s">
        <v>22</v>
      </c>
      <c r="O144" s="15"/>
    </row>
    <row r="145" spans="1:15" ht="345" x14ac:dyDescent="0.25">
      <c r="A145" s="52">
        <v>750</v>
      </c>
      <c r="B145" s="68" t="s">
        <v>190</v>
      </c>
      <c r="C145" s="20">
        <v>207.71799999999999</v>
      </c>
      <c r="D145" s="20">
        <v>0</v>
      </c>
      <c r="E145" s="20">
        <v>0.5</v>
      </c>
      <c r="F145" s="20">
        <v>0</v>
      </c>
      <c r="G145" s="20">
        <v>0</v>
      </c>
      <c r="H145" s="21" t="e">
        <f t="shared" si="73"/>
        <v>#DIV/0!</v>
      </c>
      <c r="I145" s="20">
        <f t="shared" si="66"/>
        <v>0</v>
      </c>
      <c r="J145" s="21">
        <f t="shared" si="67"/>
        <v>0</v>
      </c>
      <c r="K145" s="21">
        <f t="shared" si="68"/>
        <v>2.4071096390298388E-3</v>
      </c>
      <c r="L145" s="21">
        <f t="shared" si="69"/>
        <v>0</v>
      </c>
      <c r="M145" s="21">
        <f t="shared" si="70"/>
        <v>0</v>
      </c>
      <c r="N145" s="20" t="s">
        <v>22</v>
      </c>
      <c r="O145" s="15"/>
    </row>
    <row r="146" spans="1:15" ht="225" x14ac:dyDescent="0.25">
      <c r="A146" s="52">
        <v>751</v>
      </c>
      <c r="B146" s="68" t="s">
        <v>191</v>
      </c>
      <c r="C146" s="20">
        <v>180</v>
      </c>
      <c r="D146" s="20">
        <v>0</v>
      </c>
      <c r="E146" s="20">
        <v>0.5</v>
      </c>
      <c r="F146" s="20">
        <v>0</v>
      </c>
      <c r="G146" s="20">
        <v>0</v>
      </c>
      <c r="H146" s="21">
        <v>0</v>
      </c>
      <c r="I146" s="20">
        <f t="shared" si="66"/>
        <v>0</v>
      </c>
      <c r="J146" s="21">
        <f t="shared" si="67"/>
        <v>0</v>
      </c>
      <c r="K146" s="21">
        <f t="shared" si="68"/>
        <v>2.7777777777777779E-3</v>
      </c>
      <c r="L146" s="21">
        <f t="shared" si="69"/>
        <v>0</v>
      </c>
      <c r="M146" s="21">
        <f t="shared" si="70"/>
        <v>0</v>
      </c>
      <c r="N146" s="20" t="s">
        <v>22</v>
      </c>
      <c r="O146" s="15"/>
    </row>
    <row r="147" spans="1:15" ht="330" x14ac:dyDescent="0.25">
      <c r="A147" s="52">
        <v>752</v>
      </c>
      <c r="B147" s="68" t="s">
        <v>192</v>
      </c>
      <c r="C147" s="20">
        <v>180</v>
      </c>
      <c r="D147" s="20">
        <v>0</v>
      </c>
      <c r="E147" s="20">
        <v>0.5</v>
      </c>
      <c r="F147" s="20">
        <v>0</v>
      </c>
      <c r="G147" s="20">
        <v>0</v>
      </c>
      <c r="H147" s="21" t="e">
        <f t="shared" ref="H147" si="74">G147/F147</f>
        <v>#DIV/0!</v>
      </c>
      <c r="I147" s="20">
        <f t="shared" si="66"/>
        <v>0</v>
      </c>
      <c r="J147" s="21">
        <f t="shared" si="67"/>
        <v>0</v>
      </c>
      <c r="K147" s="21">
        <f t="shared" si="68"/>
        <v>2.7777777777777779E-3</v>
      </c>
      <c r="L147" s="21">
        <f t="shared" si="69"/>
        <v>0</v>
      </c>
      <c r="M147" s="21">
        <f t="shared" si="70"/>
        <v>0</v>
      </c>
      <c r="N147" s="20" t="s">
        <v>22</v>
      </c>
      <c r="O147" s="15"/>
    </row>
    <row r="148" spans="1:15" ht="390" x14ac:dyDescent="0.25">
      <c r="A148" s="52">
        <v>763</v>
      </c>
      <c r="B148" s="68" t="s">
        <v>193</v>
      </c>
      <c r="C148" s="20">
        <v>99.9</v>
      </c>
      <c r="D148" s="20">
        <v>30.978000000000002</v>
      </c>
      <c r="E148" s="20">
        <v>17.736999999999998</v>
      </c>
      <c r="F148" s="20">
        <v>0</v>
      </c>
      <c r="G148" s="20">
        <v>0</v>
      </c>
      <c r="H148" s="21">
        <v>0</v>
      </c>
      <c r="I148" s="20">
        <f t="shared" si="66"/>
        <v>30.978000000000002</v>
      </c>
      <c r="J148" s="21">
        <f t="shared" si="67"/>
        <v>0.31009009009009009</v>
      </c>
      <c r="K148" s="21">
        <f t="shared" si="68"/>
        <v>0.17754754754754751</v>
      </c>
      <c r="L148" s="21">
        <f t="shared" si="69"/>
        <v>0</v>
      </c>
      <c r="M148" s="21">
        <f t="shared" si="70"/>
        <v>0.31009009009009009</v>
      </c>
      <c r="N148" s="20" t="s">
        <v>22</v>
      </c>
      <c r="O148" s="15"/>
    </row>
    <row r="149" spans="1:15" ht="165" x14ac:dyDescent="0.25">
      <c r="A149" s="52">
        <v>764</v>
      </c>
      <c r="B149" s="68" t="s">
        <v>194</v>
      </c>
      <c r="C149" s="20">
        <v>184.43600000000001</v>
      </c>
      <c r="D149" s="20">
        <v>95.459000000000003</v>
      </c>
      <c r="E149" s="20">
        <v>25</v>
      </c>
      <c r="F149" s="20">
        <v>0</v>
      </c>
      <c r="G149" s="20">
        <v>0</v>
      </c>
      <c r="H149" s="21">
        <v>0</v>
      </c>
      <c r="I149" s="20">
        <f t="shared" si="66"/>
        <v>95.459000000000003</v>
      </c>
      <c r="J149" s="21">
        <f t="shared" si="67"/>
        <v>0.51757249127068472</v>
      </c>
      <c r="K149" s="21">
        <f t="shared" si="68"/>
        <v>0.13554837450389295</v>
      </c>
      <c r="L149" s="21">
        <f t="shared" si="69"/>
        <v>0</v>
      </c>
      <c r="M149" s="21">
        <f t="shared" si="70"/>
        <v>0.51757249127068472</v>
      </c>
      <c r="N149" s="20" t="s">
        <v>22</v>
      </c>
      <c r="O149" s="15"/>
    </row>
    <row r="150" spans="1:15" ht="195" x14ac:dyDescent="0.25">
      <c r="A150" s="52">
        <v>765</v>
      </c>
      <c r="B150" s="68" t="s">
        <v>195</v>
      </c>
      <c r="C150" s="20">
        <v>351.32600000000002</v>
      </c>
      <c r="D150" s="20">
        <v>4</v>
      </c>
      <c r="E150" s="20">
        <v>11.499000000000001</v>
      </c>
      <c r="F150" s="20">
        <v>0</v>
      </c>
      <c r="G150" s="20">
        <v>0</v>
      </c>
      <c r="H150" s="21">
        <v>0</v>
      </c>
      <c r="I150" s="20">
        <f t="shared" si="66"/>
        <v>4</v>
      </c>
      <c r="J150" s="21">
        <f t="shared" si="67"/>
        <v>1.1385436887676972E-2</v>
      </c>
      <c r="K150" s="21">
        <f t="shared" si="68"/>
        <v>3.2730284692849373E-2</v>
      </c>
      <c r="L150" s="21">
        <f t="shared" si="69"/>
        <v>0</v>
      </c>
      <c r="M150" s="21">
        <f t="shared" si="70"/>
        <v>1.1385436887676972E-2</v>
      </c>
      <c r="N150" s="20" t="s">
        <v>22</v>
      </c>
      <c r="O150" s="15"/>
    </row>
    <row r="151" spans="1:15" ht="225" x14ac:dyDescent="0.25">
      <c r="A151" s="52">
        <v>766</v>
      </c>
      <c r="B151" s="68" t="s">
        <v>196</v>
      </c>
      <c r="C151" s="20">
        <v>90</v>
      </c>
      <c r="D151" s="20">
        <v>0</v>
      </c>
      <c r="E151" s="82" t="s">
        <v>197</v>
      </c>
      <c r="F151" s="20">
        <v>0</v>
      </c>
      <c r="G151" s="20">
        <v>0</v>
      </c>
      <c r="H151" s="21">
        <v>0</v>
      </c>
      <c r="I151" s="20">
        <f t="shared" si="66"/>
        <v>0</v>
      </c>
      <c r="J151" s="21">
        <f t="shared" si="67"/>
        <v>0</v>
      </c>
      <c r="K151" s="21" t="e">
        <f t="shared" si="68"/>
        <v>#VALUE!</v>
      </c>
      <c r="L151" s="21" t="e">
        <f t="shared" si="69"/>
        <v>#VALUE!</v>
      </c>
      <c r="M151" s="21">
        <f t="shared" si="70"/>
        <v>0</v>
      </c>
      <c r="N151" s="20" t="s">
        <v>22</v>
      </c>
      <c r="O151" s="15"/>
    </row>
    <row r="152" spans="1:15" ht="195" x14ac:dyDescent="0.25">
      <c r="A152" s="52">
        <v>767</v>
      </c>
      <c r="B152" s="68" t="s">
        <v>198</v>
      </c>
      <c r="C152" s="20">
        <v>90</v>
      </c>
      <c r="D152" s="20">
        <v>0</v>
      </c>
      <c r="E152" s="83">
        <v>3</v>
      </c>
      <c r="F152" s="20">
        <v>0</v>
      </c>
      <c r="G152" s="20">
        <v>0</v>
      </c>
      <c r="H152" s="21" t="e">
        <f t="shared" ref="H152" si="75">G152/F152</f>
        <v>#DIV/0!</v>
      </c>
      <c r="I152" s="20">
        <f t="shared" si="66"/>
        <v>0</v>
      </c>
      <c r="J152" s="21">
        <v>0</v>
      </c>
      <c r="K152" s="21">
        <f t="shared" si="68"/>
        <v>3.3333333333333333E-2</v>
      </c>
      <c r="L152" s="21">
        <f t="shared" si="69"/>
        <v>0</v>
      </c>
      <c r="M152" s="21">
        <f t="shared" si="70"/>
        <v>0</v>
      </c>
      <c r="N152" s="20" t="s">
        <v>22</v>
      </c>
      <c r="O152" s="15"/>
    </row>
    <row r="153" spans="1:15" ht="195" x14ac:dyDescent="0.25">
      <c r="A153" s="52">
        <v>769</v>
      </c>
      <c r="B153" s="68" t="s">
        <v>199</v>
      </c>
      <c r="C153" s="20">
        <v>109.453</v>
      </c>
      <c r="D153" s="20">
        <v>28.567</v>
      </c>
      <c r="E153" s="20">
        <v>10</v>
      </c>
      <c r="F153" s="20">
        <v>0</v>
      </c>
      <c r="G153" s="20">
        <v>0</v>
      </c>
      <c r="H153" s="21">
        <v>0</v>
      </c>
      <c r="I153" s="20">
        <f t="shared" si="66"/>
        <v>28.567</v>
      </c>
      <c r="J153" s="21">
        <f t="shared" si="67"/>
        <v>0.26099787123240109</v>
      </c>
      <c r="K153" s="21">
        <f t="shared" si="68"/>
        <v>9.1363416260860822E-2</v>
      </c>
      <c r="L153" s="21">
        <f t="shared" si="69"/>
        <v>0</v>
      </c>
      <c r="M153" s="21">
        <f t="shared" si="70"/>
        <v>0.26099787123240109</v>
      </c>
      <c r="N153" s="20" t="s">
        <v>22</v>
      </c>
      <c r="O153" s="15"/>
    </row>
    <row r="154" spans="1:15" ht="225" x14ac:dyDescent="0.25">
      <c r="A154" s="52">
        <v>774</v>
      </c>
      <c r="B154" s="58" t="s">
        <v>200</v>
      </c>
      <c r="C154" s="20">
        <v>198.43700000000001</v>
      </c>
      <c r="D154" s="20">
        <v>127.2</v>
      </c>
      <c r="E154" s="20">
        <v>18</v>
      </c>
      <c r="F154" s="20">
        <v>0</v>
      </c>
      <c r="G154" s="20">
        <v>0</v>
      </c>
      <c r="H154" s="21">
        <v>0</v>
      </c>
      <c r="I154" s="20">
        <f t="shared" si="66"/>
        <v>127.2</v>
      </c>
      <c r="J154" s="21">
        <f t="shared" si="67"/>
        <v>0.6410094891577679</v>
      </c>
      <c r="K154" s="21">
        <f t="shared" si="68"/>
        <v>9.0708889975155832E-2</v>
      </c>
      <c r="L154" s="21">
        <f t="shared" si="69"/>
        <v>0</v>
      </c>
      <c r="M154" s="21">
        <f t="shared" si="70"/>
        <v>0.6410094891577679</v>
      </c>
      <c r="N154" s="20" t="s">
        <v>22</v>
      </c>
      <c r="O154" s="15"/>
    </row>
    <row r="155" spans="1:15" ht="240" x14ac:dyDescent="0.25">
      <c r="A155" s="52">
        <v>775</v>
      </c>
      <c r="B155" s="68" t="s">
        <v>201</v>
      </c>
      <c r="C155" s="20">
        <v>68.906999999999996</v>
      </c>
      <c r="D155" s="20">
        <v>54.906999999999996</v>
      </c>
      <c r="E155" s="20">
        <v>14</v>
      </c>
      <c r="F155" s="20">
        <v>0</v>
      </c>
      <c r="G155" s="20">
        <v>0</v>
      </c>
      <c r="H155" s="21">
        <v>0</v>
      </c>
      <c r="I155" s="20">
        <f t="shared" si="66"/>
        <v>54.906999999999996</v>
      </c>
      <c r="J155" s="21">
        <f t="shared" si="67"/>
        <v>0.79682760822557941</v>
      </c>
      <c r="K155" s="21">
        <f t="shared" si="68"/>
        <v>0.20317239177442062</v>
      </c>
      <c r="L155" s="21">
        <f t="shared" si="69"/>
        <v>0</v>
      </c>
      <c r="M155" s="21">
        <f t="shared" si="70"/>
        <v>0.79682760822557941</v>
      </c>
      <c r="N155" s="20" t="s">
        <v>18</v>
      </c>
      <c r="O155" s="15"/>
    </row>
    <row r="156" spans="1:15" ht="210" x14ac:dyDescent="0.25">
      <c r="A156" s="52">
        <v>776</v>
      </c>
      <c r="B156" s="68" t="s">
        <v>202</v>
      </c>
      <c r="C156" s="20">
        <v>198.81899999999999</v>
      </c>
      <c r="D156" s="20">
        <v>195.81899999999999</v>
      </c>
      <c r="E156" s="20">
        <v>3</v>
      </c>
      <c r="F156" s="20">
        <v>3</v>
      </c>
      <c r="G156" s="20">
        <v>0</v>
      </c>
      <c r="H156" s="21">
        <v>0</v>
      </c>
      <c r="I156" s="20">
        <f t="shared" si="66"/>
        <v>195.81899999999999</v>
      </c>
      <c r="J156" s="21">
        <f t="shared" si="67"/>
        <v>0.98491089885775507</v>
      </c>
      <c r="K156" s="21">
        <f t="shared" si="68"/>
        <v>1.5089101142244958E-2</v>
      </c>
      <c r="L156" s="21">
        <f t="shared" si="69"/>
        <v>0</v>
      </c>
      <c r="M156" s="21">
        <f t="shared" si="70"/>
        <v>0.98491089885775507</v>
      </c>
      <c r="N156" s="20" t="s">
        <v>18</v>
      </c>
      <c r="O156" s="15"/>
    </row>
    <row r="157" spans="1:15" ht="240" x14ac:dyDescent="0.25">
      <c r="A157" s="52">
        <v>777</v>
      </c>
      <c r="B157" s="68" t="s">
        <v>203</v>
      </c>
      <c r="C157" s="20">
        <v>149</v>
      </c>
      <c r="D157" s="20">
        <v>0</v>
      </c>
      <c r="E157" s="20">
        <v>0.5</v>
      </c>
      <c r="F157" s="20">
        <v>0</v>
      </c>
      <c r="G157" s="20">
        <v>0</v>
      </c>
      <c r="H157" s="21" t="e">
        <f t="shared" ref="H157:H158" si="76">G157/F157</f>
        <v>#DIV/0!</v>
      </c>
      <c r="I157" s="20">
        <f t="shared" si="66"/>
        <v>0</v>
      </c>
      <c r="J157" s="21">
        <f t="shared" si="67"/>
        <v>0</v>
      </c>
      <c r="K157" s="21">
        <f t="shared" si="68"/>
        <v>3.3557046979865771E-3</v>
      </c>
      <c r="L157" s="21">
        <f t="shared" si="69"/>
        <v>0</v>
      </c>
      <c r="M157" s="21">
        <f t="shared" si="70"/>
        <v>0</v>
      </c>
      <c r="N157" s="20" t="s">
        <v>22</v>
      </c>
      <c r="O157" s="15"/>
    </row>
    <row r="158" spans="1:15" ht="165" x14ac:dyDescent="0.25">
      <c r="A158" s="52">
        <v>779</v>
      </c>
      <c r="B158" s="68" t="s">
        <v>204</v>
      </c>
      <c r="C158" s="20">
        <v>190</v>
      </c>
      <c r="D158" s="20">
        <v>0</v>
      </c>
      <c r="E158" s="20">
        <v>0.5</v>
      </c>
      <c r="F158" s="20">
        <v>0</v>
      </c>
      <c r="G158" s="20">
        <v>0</v>
      </c>
      <c r="H158" s="21" t="e">
        <f t="shared" si="76"/>
        <v>#DIV/0!</v>
      </c>
      <c r="I158" s="20">
        <f t="shared" si="66"/>
        <v>0</v>
      </c>
      <c r="J158" s="21">
        <f t="shared" si="67"/>
        <v>0</v>
      </c>
      <c r="K158" s="21">
        <f t="shared" si="68"/>
        <v>2.631578947368421E-3</v>
      </c>
      <c r="L158" s="21">
        <f t="shared" si="69"/>
        <v>0</v>
      </c>
      <c r="M158" s="21">
        <f t="shared" si="70"/>
        <v>0</v>
      </c>
      <c r="N158" s="20" t="s">
        <v>22</v>
      </c>
      <c r="O158" s="43"/>
    </row>
    <row r="159" spans="1:15" ht="165" x14ac:dyDescent="0.25">
      <c r="A159" s="52">
        <v>780</v>
      </c>
      <c r="B159" s="58" t="s">
        <v>205</v>
      </c>
      <c r="C159" s="20">
        <v>453.80399999999997</v>
      </c>
      <c r="D159" s="20">
        <v>105.20699999999999</v>
      </c>
      <c r="E159" s="20">
        <v>13.505000000000001</v>
      </c>
      <c r="F159" s="20">
        <v>0</v>
      </c>
      <c r="G159" s="20">
        <v>0</v>
      </c>
      <c r="H159" s="21">
        <v>0</v>
      </c>
      <c r="I159" s="20">
        <f t="shared" si="66"/>
        <v>105.20699999999999</v>
      </c>
      <c r="J159" s="21">
        <f t="shared" si="67"/>
        <v>0.2318335669143507</v>
      </c>
      <c r="K159" s="21">
        <f t="shared" si="68"/>
        <v>2.9759543767794029E-2</v>
      </c>
      <c r="L159" s="21">
        <f t="shared" si="69"/>
        <v>0</v>
      </c>
      <c r="M159" s="21">
        <f t="shared" si="70"/>
        <v>0.2318335669143507</v>
      </c>
      <c r="N159" s="20" t="s">
        <v>22</v>
      </c>
      <c r="O159" s="15"/>
    </row>
    <row r="160" spans="1:15" ht="195" x14ac:dyDescent="0.25">
      <c r="A160" s="52">
        <v>781</v>
      </c>
      <c r="B160" s="68" t="s">
        <v>206</v>
      </c>
      <c r="C160" s="20">
        <v>142.05699999999999</v>
      </c>
      <c r="D160" s="20">
        <v>130.53299999999999</v>
      </c>
      <c r="E160" s="20">
        <v>11.523999999999999</v>
      </c>
      <c r="F160" s="20">
        <v>0</v>
      </c>
      <c r="G160" s="20">
        <v>0</v>
      </c>
      <c r="H160" s="21">
        <v>0</v>
      </c>
      <c r="I160" s="20">
        <f t="shared" si="66"/>
        <v>130.53299999999999</v>
      </c>
      <c r="J160" s="21">
        <f t="shared" si="67"/>
        <v>0.91887763362593888</v>
      </c>
      <c r="K160" s="21">
        <f t="shared" si="68"/>
        <v>8.1122366374061117E-2</v>
      </c>
      <c r="L160" s="21">
        <f t="shared" si="69"/>
        <v>0</v>
      </c>
      <c r="M160" s="21">
        <f t="shared" si="70"/>
        <v>0.91887763362593888</v>
      </c>
      <c r="N160" s="20" t="s">
        <v>18</v>
      </c>
      <c r="O160" s="15"/>
    </row>
    <row r="161" spans="1:15" ht="135" x14ac:dyDescent="0.25">
      <c r="A161" s="52">
        <v>788</v>
      </c>
      <c r="B161" s="68" t="s">
        <v>207</v>
      </c>
      <c r="C161" s="20">
        <v>148.77600000000001</v>
      </c>
      <c r="D161" s="20">
        <v>0</v>
      </c>
      <c r="E161" s="20">
        <v>10</v>
      </c>
      <c r="F161" s="20">
        <v>0</v>
      </c>
      <c r="G161" s="20">
        <v>0</v>
      </c>
      <c r="H161" s="21">
        <v>0</v>
      </c>
      <c r="I161" s="20">
        <f t="shared" si="66"/>
        <v>0</v>
      </c>
      <c r="J161" s="21">
        <f t="shared" si="67"/>
        <v>0</v>
      </c>
      <c r="K161" s="21">
        <f t="shared" si="68"/>
        <v>6.7215142227240954E-2</v>
      </c>
      <c r="L161" s="21">
        <f t="shared" si="69"/>
        <v>0</v>
      </c>
      <c r="M161" s="21">
        <f t="shared" si="70"/>
        <v>0</v>
      </c>
      <c r="N161" s="20" t="s">
        <v>22</v>
      </c>
      <c r="O161" s="15"/>
    </row>
    <row r="162" spans="1:15" ht="150" x14ac:dyDescent="0.25">
      <c r="A162" s="52">
        <v>789</v>
      </c>
      <c r="B162" s="68" t="s">
        <v>208</v>
      </c>
      <c r="C162" s="20">
        <v>149.32400000000001</v>
      </c>
      <c r="D162" s="20">
        <v>0</v>
      </c>
      <c r="E162" s="20">
        <v>10</v>
      </c>
      <c r="F162" s="20">
        <v>0</v>
      </c>
      <c r="G162" s="20">
        <v>0</v>
      </c>
      <c r="H162" s="21" t="e">
        <f t="shared" ref="H162:H163" si="77">G162/F162</f>
        <v>#DIV/0!</v>
      </c>
      <c r="I162" s="20">
        <f t="shared" si="66"/>
        <v>0</v>
      </c>
      <c r="J162" s="21">
        <f t="shared" si="67"/>
        <v>0</v>
      </c>
      <c r="K162" s="21">
        <f t="shared" si="68"/>
        <v>6.6968471243738448E-2</v>
      </c>
      <c r="L162" s="21">
        <f t="shared" si="69"/>
        <v>0</v>
      </c>
      <c r="M162" s="21">
        <f t="shared" si="70"/>
        <v>0</v>
      </c>
      <c r="N162" s="20" t="s">
        <v>22</v>
      </c>
      <c r="O162" s="43"/>
    </row>
    <row r="163" spans="1:15" ht="120" x14ac:dyDescent="0.25">
      <c r="A163" s="84">
        <v>790</v>
      </c>
      <c r="B163" s="85" t="s">
        <v>209</v>
      </c>
      <c r="C163" s="45">
        <v>188.46799999999999</v>
      </c>
      <c r="D163" s="45">
        <v>0</v>
      </c>
      <c r="E163" s="45">
        <v>3</v>
      </c>
      <c r="F163" s="45">
        <v>0</v>
      </c>
      <c r="G163" s="45">
        <v>0</v>
      </c>
      <c r="H163" s="21" t="e">
        <f t="shared" si="77"/>
        <v>#DIV/0!</v>
      </c>
      <c r="I163" s="45">
        <f t="shared" si="66"/>
        <v>0</v>
      </c>
      <c r="J163" s="46">
        <f t="shared" si="67"/>
        <v>0</v>
      </c>
      <c r="K163" s="46">
        <f t="shared" si="68"/>
        <v>1.5917821593055586E-2</v>
      </c>
      <c r="L163" s="46">
        <f t="shared" si="69"/>
        <v>0</v>
      </c>
      <c r="M163" s="46">
        <f t="shared" si="70"/>
        <v>0</v>
      </c>
      <c r="N163" s="45" t="s">
        <v>22</v>
      </c>
      <c r="O163" s="86"/>
    </row>
    <row r="164" spans="1:15" ht="345" x14ac:dyDescent="0.25">
      <c r="A164" s="52">
        <v>804</v>
      </c>
      <c r="B164" s="68" t="s">
        <v>210</v>
      </c>
      <c r="C164" s="20">
        <v>247.13800000000001</v>
      </c>
      <c r="D164" s="20">
        <v>0</v>
      </c>
      <c r="E164" s="20">
        <v>20</v>
      </c>
      <c r="F164" s="20">
        <v>0</v>
      </c>
      <c r="G164" s="20">
        <v>0</v>
      </c>
      <c r="H164" s="21">
        <v>0</v>
      </c>
      <c r="I164" s="20">
        <f t="shared" si="66"/>
        <v>0</v>
      </c>
      <c r="J164" s="21">
        <f t="shared" si="67"/>
        <v>0</v>
      </c>
      <c r="K164" s="21">
        <f t="shared" si="68"/>
        <v>8.0926445953273071E-2</v>
      </c>
      <c r="L164" s="21">
        <f t="shared" si="69"/>
        <v>0</v>
      </c>
      <c r="M164" s="21">
        <f t="shared" si="70"/>
        <v>0</v>
      </c>
      <c r="N164" s="20" t="s">
        <v>22</v>
      </c>
      <c r="O164" s="15"/>
    </row>
    <row r="165" spans="1:15" ht="285" x14ac:dyDescent="0.25">
      <c r="A165" s="52">
        <v>807</v>
      </c>
      <c r="B165" s="68" t="s">
        <v>211</v>
      </c>
      <c r="C165" s="20">
        <v>107.4</v>
      </c>
      <c r="D165" s="20">
        <v>45</v>
      </c>
      <c r="E165" s="20">
        <v>25</v>
      </c>
      <c r="F165" s="20">
        <v>0</v>
      </c>
      <c r="G165" s="20">
        <v>0</v>
      </c>
      <c r="H165" s="21">
        <v>0</v>
      </c>
      <c r="I165" s="20">
        <f t="shared" si="66"/>
        <v>45</v>
      </c>
      <c r="J165" s="21">
        <f t="shared" si="67"/>
        <v>0.41899441340782123</v>
      </c>
      <c r="K165" s="21">
        <f t="shared" si="68"/>
        <v>0.23277467411545621</v>
      </c>
      <c r="L165" s="21">
        <f t="shared" si="69"/>
        <v>0</v>
      </c>
      <c r="M165" s="21">
        <f t="shared" si="70"/>
        <v>0.41899441340782123</v>
      </c>
      <c r="N165" s="20" t="s">
        <v>22</v>
      </c>
      <c r="O165" s="15"/>
    </row>
    <row r="166" spans="1:15" ht="150" x14ac:dyDescent="0.25">
      <c r="A166" s="52">
        <v>808</v>
      </c>
      <c r="B166" s="58" t="s">
        <v>212</v>
      </c>
      <c r="C166" s="20">
        <v>96.34</v>
      </c>
      <c r="D166" s="20">
        <v>0</v>
      </c>
      <c r="E166" s="20">
        <v>11.057</v>
      </c>
      <c r="F166" s="20">
        <v>0</v>
      </c>
      <c r="G166" s="20">
        <v>0</v>
      </c>
      <c r="H166" s="21" t="e">
        <f t="shared" ref="H166:H168" si="78">G166/F166</f>
        <v>#DIV/0!</v>
      </c>
      <c r="I166" s="20">
        <f t="shared" si="66"/>
        <v>0</v>
      </c>
      <c r="J166" s="21">
        <f t="shared" si="67"/>
        <v>0</v>
      </c>
      <c r="K166" s="21">
        <f t="shared" si="68"/>
        <v>0.11477060411044218</v>
      </c>
      <c r="L166" s="21">
        <f t="shared" si="69"/>
        <v>0</v>
      </c>
      <c r="M166" s="21">
        <f t="shared" si="70"/>
        <v>0</v>
      </c>
      <c r="N166" s="20" t="s">
        <v>22</v>
      </c>
      <c r="O166" s="15"/>
    </row>
    <row r="167" spans="1:15" ht="210" x14ac:dyDescent="0.25">
      <c r="A167" s="52">
        <v>818</v>
      </c>
      <c r="B167" s="68" t="s">
        <v>213</v>
      </c>
      <c r="C167" s="20">
        <v>52</v>
      </c>
      <c r="D167" s="20">
        <v>0</v>
      </c>
      <c r="E167" s="20">
        <v>10</v>
      </c>
      <c r="F167" s="20">
        <v>0</v>
      </c>
      <c r="G167" s="20">
        <v>0</v>
      </c>
      <c r="H167" s="21" t="e">
        <f t="shared" si="78"/>
        <v>#DIV/0!</v>
      </c>
      <c r="I167" s="20">
        <v>0</v>
      </c>
      <c r="J167" s="21">
        <f t="shared" si="67"/>
        <v>0</v>
      </c>
      <c r="K167" s="21">
        <f t="shared" si="68"/>
        <v>0.19230769230769232</v>
      </c>
      <c r="L167" s="21">
        <f t="shared" si="69"/>
        <v>0</v>
      </c>
      <c r="M167" s="21">
        <v>0</v>
      </c>
      <c r="N167" s="20" t="s">
        <v>22</v>
      </c>
      <c r="O167" s="15"/>
    </row>
    <row r="168" spans="1:15" x14ac:dyDescent="0.25">
      <c r="A168" s="33" t="s">
        <v>214</v>
      </c>
      <c r="B168" s="34"/>
      <c r="C168" s="20">
        <f>SUM(C128:C167)</f>
        <v>6419.2509999999993</v>
      </c>
      <c r="D168" s="20">
        <f t="shared" ref="D168:G168" si="79">SUM(D128:D167)</f>
        <v>1836.7950000000001</v>
      </c>
      <c r="E168" s="20">
        <f t="shared" si="79"/>
        <v>396.81900000000002</v>
      </c>
      <c r="F168" s="20">
        <f t="shared" si="79"/>
        <v>47.103999999999999</v>
      </c>
      <c r="G168" s="20">
        <f t="shared" si="79"/>
        <v>28.875999999999998</v>
      </c>
      <c r="H168" s="21">
        <f t="shared" si="78"/>
        <v>0.61302649456521741</v>
      </c>
      <c r="I168" s="20">
        <f>SUM(I128:I167)</f>
        <v>1865.6709999999998</v>
      </c>
      <c r="J168" s="21">
        <f t="shared" si="67"/>
        <v>0.28613852301460097</v>
      </c>
      <c r="K168" s="21">
        <f t="shared" si="68"/>
        <v>6.1817025070370367E-2</v>
      </c>
      <c r="L168" s="21">
        <f t="shared" si="69"/>
        <v>7.2768693031331655E-2</v>
      </c>
      <c r="M168" s="21">
        <v>0</v>
      </c>
      <c r="N168" s="23"/>
      <c r="O168" s="22"/>
    </row>
    <row r="169" spans="1:15" x14ac:dyDescent="0.25">
      <c r="A169" s="33" t="s">
        <v>215</v>
      </c>
      <c r="B169" s="34"/>
      <c r="C169" s="20"/>
      <c r="D169" s="20"/>
      <c r="E169" s="20"/>
      <c r="F169" s="20"/>
      <c r="G169" s="20"/>
      <c r="H169" s="21"/>
      <c r="I169" s="20"/>
      <c r="J169" s="21"/>
      <c r="K169" s="21"/>
      <c r="L169" s="21"/>
      <c r="M169" s="21"/>
      <c r="N169" s="23"/>
      <c r="O169" s="22"/>
    </row>
    <row r="170" spans="1:15" ht="180" x14ac:dyDescent="0.25">
      <c r="A170" s="16">
        <v>825</v>
      </c>
      <c r="B170" s="17" t="s">
        <v>216</v>
      </c>
      <c r="C170" s="20">
        <v>160</v>
      </c>
      <c r="D170" s="20">
        <v>0</v>
      </c>
      <c r="E170" s="20">
        <v>40.604999999999997</v>
      </c>
      <c r="F170" s="20">
        <v>0</v>
      </c>
      <c r="G170" s="20">
        <v>0</v>
      </c>
      <c r="H170" s="21">
        <v>0</v>
      </c>
      <c r="I170" s="20">
        <v>0</v>
      </c>
      <c r="J170" s="21">
        <v>0</v>
      </c>
      <c r="K170" s="21">
        <v>0</v>
      </c>
      <c r="L170" s="21">
        <v>0</v>
      </c>
      <c r="M170" s="21">
        <v>0</v>
      </c>
      <c r="N170" s="20" t="s">
        <v>22</v>
      </c>
      <c r="O170" s="30"/>
    </row>
    <row r="171" spans="1:15" ht="210" x14ac:dyDescent="0.25">
      <c r="A171" s="16">
        <v>829</v>
      </c>
      <c r="B171" s="17" t="s">
        <v>217</v>
      </c>
      <c r="C171" s="48">
        <v>180</v>
      </c>
      <c r="D171" s="48">
        <v>0</v>
      </c>
      <c r="E171" s="48">
        <v>10</v>
      </c>
      <c r="F171" s="41">
        <v>0</v>
      </c>
      <c r="G171" s="41">
        <v>0</v>
      </c>
      <c r="H171" s="21">
        <v>0</v>
      </c>
      <c r="I171" s="20">
        <v>0</v>
      </c>
      <c r="J171" s="21">
        <v>0</v>
      </c>
      <c r="K171" s="21">
        <v>0</v>
      </c>
      <c r="L171" s="21">
        <v>0</v>
      </c>
      <c r="M171" s="21">
        <v>0</v>
      </c>
      <c r="N171" s="20" t="s">
        <v>22</v>
      </c>
      <c r="O171" s="30"/>
    </row>
    <row r="172" spans="1:15" x14ac:dyDescent="0.25">
      <c r="A172" s="33" t="s">
        <v>218</v>
      </c>
      <c r="B172" s="34"/>
      <c r="C172" s="41">
        <f>SUM(C170:C171)</f>
        <v>340</v>
      </c>
      <c r="D172" s="41">
        <f>SUM(D170:D171)</f>
        <v>0</v>
      </c>
      <c r="E172" s="41">
        <f>SUM(E170:E171)</f>
        <v>50.604999999999997</v>
      </c>
      <c r="F172" s="41">
        <f>SUM(F170:F171)</f>
        <v>0</v>
      </c>
      <c r="G172" s="41">
        <f>SUM(G170:G171)</f>
        <v>0</v>
      </c>
      <c r="H172" s="21">
        <v>0</v>
      </c>
      <c r="I172" s="20">
        <f>SUM(I170:I171)</f>
        <v>0</v>
      </c>
      <c r="J172" s="21">
        <v>0</v>
      </c>
      <c r="K172" s="21">
        <v>0</v>
      </c>
      <c r="L172" s="21">
        <v>0</v>
      </c>
      <c r="M172" s="21">
        <v>0</v>
      </c>
      <c r="N172" s="87"/>
      <c r="O172" s="30"/>
    </row>
    <row r="173" spans="1:15" x14ac:dyDescent="0.25">
      <c r="A173" s="33" t="s">
        <v>219</v>
      </c>
      <c r="B173" s="34"/>
      <c r="C173" s="41">
        <f>SUM(C168+C172)</f>
        <v>6759.2509999999993</v>
      </c>
      <c r="D173" s="41">
        <f t="shared" ref="D173:G173" si="80">SUM(D168+D172)</f>
        <v>1836.7950000000001</v>
      </c>
      <c r="E173" s="41">
        <f t="shared" si="80"/>
        <v>447.42400000000004</v>
      </c>
      <c r="F173" s="41">
        <f t="shared" si="80"/>
        <v>47.103999999999999</v>
      </c>
      <c r="G173" s="41">
        <f t="shared" si="80"/>
        <v>28.875999999999998</v>
      </c>
      <c r="H173" s="21">
        <v>0</v>
      </c>
      <c r="I173" s="41">
        <f t="shared" ref="I173" si="81">SUM(I168+I172)</f>
        <v>1865.6709999999998</v>
      </c>
      <c r="J173" s="21">
        <v>0</v>
      </c>
      <c r="K173" s="21">
        <v>0</v>
      </c>
      <c r="L173" s="21">
        <v>0</v>
      </c>
      <c r="M173" s="21">
        <v>0</v>
      </c>
      <c r="N173" s="87"/>
      <c r="O173" s="30"/>
    </row>
    <row r="174" spans="1:15" ht="375" x14ac:dyDescent="0.25">
      <c r="A174" s="16">
        <v>835</v>
      </c>
      <c r="B174" s="17" t="s">
        <v>220</v>
      </c>
      <c r="C174" s="16">
        <v>95.384</v>
      </c>
      <c r="D174" s="16">
        <v>89.224000000000004</v>
      </c>
      <c r="E174" s="31">
        <v>4.16</v>
      </c>
      <c r="F174" s="63">
        <v>0</v>
      </c>
      <c r="G174" s="63">
        <v>0</v>
      </c>
      <c r="H174" s="21">
        <v>0</v>
      </c>
      <c r="I174" s="20">
        <v>0</v>
      </c>
      <c r="J174" s="21">
        <v>0</v>
      </c>
      <c r="K174" s="21">
        <v>0</v>
      </c>
      <c r="L174" s="21">
        <v>0</v>
      </c>
      <c r="M174" s="21">
        <v>0</v>
      </c>
      <c r="N174" s="20" t="s">
        <v>22</v>
      </c>
      <c r="O174" s="16"/>
    </row>
    <row r="175" spans="1:15" x14ac:dyDescent="0.25">
      <c r="A175" s="33" t="s">
        <v>221</v>
      </c>
      <c r="B175" s="34"/>
      <c r="C175" s="16">
        <f>SUM(C174)</f>
        <v>95.384</v>
      </c>
      <c r="D175" s="16">
        <f>SUM(D174)</f>
        <v>89.224000000000004</v>
      </c>
      <c r="E175" s="31">
        <f>SUM(E174)</f>
        <v>4.16</v>
      </c>
      <c r="F175" s="63">
        <f>SUM(F174)</f>
        <v>0</v>
      </c>
      <c r="G175" s="63">
        <f>SUM(G174)</f>
        <v>0</v>
      </c>
      <c r="H175" s="21">
        <v>0</v>
      </c>
      <c r="I175" s="31">
        <f>SUM(I174)</f>
        <v>0</v>
      </c>
      <c r="J175" s="21">
        <v>0</v>
      </c>
      <c r="K175" s="21">
        <v>0</v>
      </c>
      <c r="L175" s="21">
        <v>0</v>
      </c>
      <c r="M175" s="21">
        <v>0</v>
      </c>
      <c r="N175" s="81"/>
      <c r="O175" s="16"/>
    </row>
    <row r="176" spans="1:15" x14ac:dyDescent="0.25">
      <c r="A176" s="33" t="s">
        <v>222</v>
      </c>
      <c r="B176" s="34"/>
      <c r="C176" s="63"/>
      <c r="D176" s="63"/>
      <c r="E176" s="31"/>
      <c r="F176" s="63"/>
      <c r="G176" s="63"/>
      <c r="H176" s="63"/>
      <c r="I176" s="32"/>
      <c r="J176" s="32"/>
      <c r="K176" s="32"/>
      <c r="L176" s="32"/>
      <c r="M176" s="32"/>
      <c r="N176" s="88"/>
      <c r="O176" s="16"/>
    </row>
    <row r="177" spans="1:15" ht="390" x14ac:dyDescent="0.25">
      <c r="A177" s="16">
        <v>862</v>
      </c>
      <c r="B177" s="68" t="s">
        <v>223</v>
      </c>
      <c r="C177" s="20">
        <v>19.741</v>
      </c>
      <c r="D177" s="12">
        <v>0</v>
      </c>
      <c r="E177" s="12">
        <v>17.741</v>
      </c>
      <c r="F177" s="12">
        <v>0</v>
      </c>
      <c r="G177" s="12">
        <v>0</v>
      </c>
      <c r="H177" s="13">
        <v>0</v>
      </c>
      <c r="I177" s="12">
        <f t="shared" ref="I177" si="82">D177+G177</f>
        <v>0</v>
      </c>
      <c r="J177" s="13">
        <f t="shared" ref="J177:J178" si="83">D177/C177</f>
        <v>0</v>
      </c>
      <c r="K177" s="21">
        <f t="shared" ref="K177:K178" si="84">E177/C177</f>
        <v>0.89868800972595109</v>
      </c>
      <c r="L177" s="21">
        <f t="shared" ref="L177:L178" si="85">G177/E177</f>
        <v>0</v>
      </c>
      <c r="M177" s="21">
        <f t="shared" ref="M177:M178" si="86">I177/C177</f>
        <v>0</v>
      </c>
      <c r="N177" s="20" t="s">
        <v>22</v>
      </c>
      <c r="O177" s="15"/>
    </row>
    <row r="178" spans="1:15" x14ac:dyDescent="0.25">
      <c r="A178" s="25" t="s">
        <v>224</v>
      </c>
      <c r="B178" s="26"/>
      <c r="C178" s="31">
        <f>SUM(C177:C177)</f>
        <v>19.741</v>
      </c>
      <c r="D178" s="31">
        <f>SUM(D177:D177)</f>
        <v>0</v>
      </c>
      <c r="E178" s="31">
        <f>SUM(E177:E177)</f>
        <v>17.741</v>
      </c>
      <c r="F178" s="31">
        <f>SUM(F177:F177)</f>
        <v>0</v>
      </c>
      <c r="G178" s="31">
        <f>SUM(G177:G177)</f>
        <v>0</v>
      </c>
      <c r="H178" s="21">
        <v>0</v>
      </c>
      <c r="I178" s="31">
        <f>SUM(I177:I177)</f>
        <v>0</v>
      </c>
      <c r="J178" s="21">
        <f t="shared" si="83"/>
        <v>0</v>
      </c>
      <c r="K178" s="21">
        <f t="shared" si="84"/>
        <v>0.89868800972595109</v>
      </c>
      <c r="L178" s="21">
        <f t="shared" si="85"/>
        <v>0</v>
      </c>
      <c r="M178" s="21">
        <f t="shared" si="86"/>
        <v>0</v>
      </c>
      <c r="N178" s="81"/>
      <c r="O178" s="16"/>
    </row>
    <row r="179" spans="1:15" x14ac:dyDescent="0.25">
      <c r="A179" s="25" t="s">
        <v>225</v>
      </c>
      <c r="B179" s="26"/>
      <c r="C179" s="16"/>
      <c r="D179" s="16"/>
      <c r="E179" s="16"/>
      <c r="F179" s="16"/>
      <c r="G179" s="16"/>
      <c r="H179" s="16"/>
      <c r="I179" s="16"/>
      <c r="J179" s="16"/>
      <c r="K179" s="16"/>
      <c r="L179" s="16"/>
      <c r="M179" s="16"/>
      <c r="N179" s="81"/>
      <c r="O179" s="16"/>
    </row>
    <row r="180" spans="1:15" ht="210" x14ac:dyDescent="0.25">
      <c r="A180" s="10" t="s">
        <v>226</v>
      </c>
      <c r="B180" s="68" t="s">
        <v>227</v>
      </c>
      <c r="C180" s="20">
        <v>31.25</v>
      </c>
      <c r="D180" s="20">
        <v>8.1120000000000001</v>
      </c>
      <c r="E180" s="20">
        <v>23.138000000000002</v>
      </c>
      <c r="F180" s="20">
        <v>0</v>
      </c>
      <c r="G180" s="20">
        <v>0</v>
      </c>
      <c r="H180" s="21" t="e">
        <f t="shared" ref="H180" si="87">G180/F180</f>
        <v>#DIV/0!</v>
      </c>
      <c r="I180" s="20">
        <f t="shared" ref="I180" si="88">D180+G180</f>
        <v>8.1120000000000001</v>
      </c>
      <c r="J180" s="21">
        <f t="shared" ref="J180:J182" si="89">D180/C180</f>
        <v>0.25958399999999998</v>
      </c>
      <c r="K180" s="21">
        <f t="shared" ref="K180:K182" si="90">E180/C180</f>
        <v>0.74041600000000007</v>
      </c>
      <c r="L180" s="21">
        <f t="shared" ref="L180:L182" si="91">G180/E180</f>
        <v>0</v>
      </c>
      <c r="M180" s="21">
        <f>I180/C180</f>
        <v>0.25958399999999998</v>
      </c>
      <c r="N180" s="20" t="s">
        <v>22</v>
      </c>
      <c r="O180" s="15"/>
    </row>
    <row r="181" spans="1:15" ht="195" x14ac:dyDescent="0.25">
      <c r="A181" s="10" t="s">
        <v>228</v>
      </c>
      <c r="B181" s="68" t="s">
        <v>229</v>
      </c>
      <c r="C181" s="20">
        <v>250.178</v>
      </c>
      <c r="D181" s="20">
        <v>13.333</v>
      </c>
      <c r="E181" s="20">
        <v>11.888</v>
      </c>
      <c r="F181" s="20">
        <v>0</v>
      </c>
      <c r="G181" s="20">
        <v>0</v>
      </c>
      <c r="H181" s="21">
        <v>0</v>
      </c>
      <c r="I181" s="20">
        <v>0</v>
      </c>
      <c r="J181" s="21">
        <f t="shared" si="89"/>
        <v>5.3294054633101232E-2</v>
      </c>
      <c r="K181" s="21">
        <f t="shared" si="90"/>
        <v>4.7518167065049688E-2</v>
      </c>
      <c r="L181" s="21">
        <f t="shared" si="91"/>
        <v>0</v>
      </c>
      <c r="M181" s="21">
        <f t="shared" ref="M181:M183" si="92">I181/C181</f>
        <v>0</v>
      </c>
      <c r="N181" s="20" t="s">
        <v>22</v>
      </c>
      <c r="O181" s="15"/>
    </row>
    <row r="182" spans="1:15" x14ac:dyDescent="0.25">
      <c r="A182" s="33" t="s">
        <v>230</v>
      </c>
      <c r="B182" s="34"/>
      <c r="C182" s="20">
        <f>SUM(C180:C181)</f>
        <v>281.428</v>
      </c>
      <c r="D182" s="20">
        <f>SUM(D180:D181)</f>
        <v>21.445</v>
      </c>
      <c r="E182" s="20">
        <f>SUM(E180:E181)</f>
        <v>35.026000000000003</v>
      </c>
      <c r="F182" s="20">
        <f>SUM(F180:F181)</f>
        <v>0</v>
      </c>
      <c r="G182" s="20">
        <f>SUM(G180:G181)</f>
        <v>0</v>
      </c>
      <c r="H182" s="21">
        <v>0</v>
      </c>
      <c r="I182" s="20">
        <f>SUM(I180:I181)</f>
        <v>8.1120000000000001</v>
      </c>
      <c r="J182" s="21">
        <f t="shared" si="89"/>
        <v>7.6200662336370226E-2</v>
      </c>
      <c r="K182" s="21">
        <f t="shared" si="90"/>
        <v>0.12445812072714869</v>
      </c>
      <c r="L182" s="21">
        <f t="shared" si="91"/>
        <v>0</v>
      </c>
      <c r="M182" s="21">
        <f t="shared" si="92"/>
        <v>2.882442400898276E-2</v>
      </c>
      <c r="N182" s="20"/>
      <c r="O182" s="16"/>
    </row>
    <row r="183" spans="1:15" x14ac:dyDescent="0.25">
      <c r="A183" s="25" t="s">
        <v>231</v>
      </c>
      <c r="B183" s="26"/>
      <c r="C183" s="31"/>
      <c r="D183" s="31"/>
      <c r="E183" s="31"/>
      <c r="F183" s="31"/>
      <c r="G183" s="31"/>
      <c r="H183" s="21">
        <v>0</v>
      </c>
      <c r="I183" s="31" t="e">
        <f>SUM(I182+#REF!)</f>
        <v>#REF!</v>
      </c>
      <c r="J183" s="21">
        <v>0</v>
      </c>
      <c r="K183" s="21">
        <v>0</v>
      </c>
      <c r="L183" s="32">
        <v>0</v>
      </c>
      <c r="M183" s="21" t="e">
        <f t="shared" si="92"/>
        <v>#REF!</v>
      </c>
      <c r="N183" s="81"/>
      <c r="O183" s="16"/>
    </row>
    <row r="184" spans="1:15" x14ac:dyDescent="0.25">
      <c r="A184" s="25" t="s">
        <v>232</v>
      </c>
      <c r="B184" s="26"/>
      <c r="C184" s="52"/>
      <c r="D184" s="52"/>
      <c r="E184" s="52"/>
      <c r="F184" s="52"/>
      <c r="G184" s="52"/>
      <c r="H184" s="52"/>
      <c r="I184" s="52"/>
      <c r="J184" s="52"/>
      <c r="K184" s="52"/>
      <c r="L184" s="52"/>
      <c r="M184" s="22"/>
      <c r="N184" s="23"/>
      <c r="O184" s="22"/>
    </row>
    <row r="185" spans="1:15" ht="240" x14ac:dyDescent="0.25">
      <c r="A185" s="68" t="s">
        <v>233</v>
      </c>
      <c r="B185" s="68" t="s">
        <v>234</v>
      </c>
      <c r="C185" s="20">
        <v>77.55</v>
      </c>
      <c r="D185" s="12">
        <v>0</v>
      </c>
      <c r="E185" s="20">
        <v>50.697000000000003</v>
      </c>
      <c r="F185" s="20">
        <v>0</v>
      </c>
      <c r="G185" s="20">
        <v>0</v>
      </c>
      <c r="H185" s="21">
        <v>0</v>
      </c>
      <c r="I185" s="20">
        <f t="shared" ref="I185" si="93">D185+G185</f>
        <v>0</v>
      </c>
      <c r="J185" s="21">
        <f t="shared" ref="J185" si="94">D185/C185</f>
        <v>0</v>
      </c>
      <c r="K185" s="21">
        <f t="shared" ref="K185" si="95">E185/C185</f>
        <v>0.6537330754352032</v>
      </c>
      <c r="L185" s="21">
        <f t="shared" ref="L185" si="96">G185/E185</f>
        <v>0</v>
      </c>
      <c r="M185" s="21">
        <f t="shared" ref="M185" si="97">I185/C185</f>
        <v>0</v>
      </c>
      <c r="N185" s="20" t="s">
        <v>22</v>
      </c>
      <c r="O185" s="15"/>
    </row>
    <row r="186" spans="1:15" ht="225" x14ac:dyDescent="0.25">
      <c r="A186" s="52">
        <v>935</v>
      </c>
      <c r="B186" s="17" t="s">
        <v>235</v>
      </c>
      <c r="C186" s="16">
        <v>466.721</v>
      </c>
      <c r="D186" s="16">
        <v>122.739</v>
      </c>
      <c r="E186" s="31">
        <v>25</v>
      </c>
      <c r="F186" s="31">
        <v>0</v>
      </c>
      <c r="G186" s="31">
        <v>0</v>
      </c>
      <c r="H186" s="21">
        <v>0</v>
      </c>
      <c r="I186" s="20">
        <v>0</v>
      </c>
      <c r="J186" s="21">
        <v>0</v>
      </c>
      <c r="K186" s="21">
        <v>0</v>
      </c>
      <c r="L186" s="21">
        <v>0</v>
      </c>
      <c r="M186" s="21">
        <v>0</v>
      </c>
      <c r="N186" s="20" t="s">
        <v>22</v>
      </c>
      <c r="O186" s="22"/>
    </row>
    <row r="187" spans="1:15" ht="270" x14ac:dyDescent="0.25">
      <c r="A187" s="52">
        <v>937</v>
      </c>
      <c r="B187" s="17" t="s">
        <v>236</v>
      </c>
      <c r="C187" s="63">
        <v>90</v>
      </c>
      <c r="D187" s="63">
        <v>0</v>
      </c>
      <c r="E187" s="63">
        <v>14.48</v>
      </c>
      <c r="F187" s="63">
        <v>0</v>
      </c>
      <c r="G187" s="63">
        <v>0</v>
      </c>
      <c r="H187" s="21">
        <v>0</v>
      </c>
      <c r="I187" s="20">
        <v>0</v>
      </c>
      <c r="J187" s="21">
        <v>0</v>
      </c>
      <c r="K187" s="21">
        <v>0</v>
      </c>
      <c r="L187" s="21">
        <v>0</v>
      </c>
      <c r="M187" s="21">
        <v>0</v>
      </c>
      <c r="N187" s="20" t="s">
        <v>22</v>
      </c>
      <c r="O187" s="22"/>
    </row>
    <row r="188" spans="1:15" x14ac:dyDescent="0.25">
      <c r="A188" s="33" t="s">
        <v>237</v>
      </c>
      <c r="B188" s="34"/>
      <c r="C188" s="31">
        <f>SUM(C185:C187)</f>
        <v>634.27099999999996</v>
      </c>
      <c r="D188" s="31">
        <f t="shared" ref="D188:G188" si="98">SUM(D185:D187)</f>
        <v>122.739</v>
      </c>
      <c r="E188" s="31">
        <f t="shared" si="98"/>
        <v>90.177000000000007</v>
      </c>
      <c r="F188" s="31">
        <f t="shared" si="98"/>
        <v>0</v>
      </c>
      <c r="G188" s="31">
        <f t="shared" si="98"/>
        <v>0</v>
      </c>
      <c r="H188" s="21">
        <v>0</v>
      </c>
      <c r="I188" s="20">
        <f>SUM(I185:I187)</f>
        <v>0</v>
      </c>
      <c r="J188" s="21">
        <v>0</v>
      </c>
      <c r="K188" s="21">
        <v>0</v>
      </c>
      <c r="L188" s="21">
        <v>0</v>
      </c>
      <c r="M188" s="21">
        <v>0</v>
      </c>
      <c r="N188" s="23"/>
      <c r="O188" s="22"/>
    </row>
    <row r="189" spans="1:15" x14ac:dyDescent="0.25">
      <c r="A189" s="33" t="s">
        <v>238</v>
      </c>
      <c r="B189" s="34"/>
      <c r="C189" s="31"/>
      <c r="D189" s="31"/>
      <c r="E189" s="31"/>
      <c r="F189" s="31"/>
      <c r="G189" s="31"/>
      <c r="H189" s="32">
        <v>0</v>
      </c>
      <c r="I189" s="20" t="e">
        <f>SUM(I188+#REF!)</f>
        <v>#REF!</v>
      </c>
      <c r="J189" s="21">
        <v>0</v>
      </c>
      <c r="K189" s="21">
        <v>0</v>
      </c>
      <c r="L189" s="21">
        <v>0</v>
      </c>
      <c r="M189" s="21">
        <v>0</v>
      </c>
      <c r="N189" s="23"/>
      <c r="O189" s="22"/>
    </row>
    <row r="190" spans="1:15" x14ac:dyDescent="0.25">
      <c r="A190" s="33" t="s">
        <v>239</v>
      </c>
      <c r="B190" s="34"/>
      <c r="C190" s="52"/>
      <c r="D190" s="52"/>
      <c r="E190" s="52"/>
      <c r="F190" s="52"/>
      <c r="G190" s="52"/>
      <c r="H190" s="52"/>
      <c r="I190" s="20"/>
      <c r="J190" s="21"/>
      <c r="K190" s="21"/>
      <c r="L190" s="21"/>
      <c r="M190" s="21"/>
      <c r="N190" s="23"/>
      <c r="O190" s="22"/>
    </row>
    <row r="191" spans="1:15" ht="409.5" x14ac:dyDescent="0.25">
      <c r="A191" s="88">
        <v>963</v>
      </c>
      <c r="B191" s="17" t="s">
        <v>240</v>
      </c>
      <c r="C191" s="89">
        <v>150</v>
      </c>
      <c r="D191" s="52">
        <v>92.116</v>
      </c>
      <c r="E191" s="52">
        <v>4.4509999999999996</v>
      </c>
      <c r="F191" s="52">
        <v>4.4509999999999996</v>
      </c>
      <c r="G191" s="52">
        <v>3.2170000000000001</v>
      </c>
      <c r="H191" s="90">
        <f>G191/F191</f>
        <v>0.72275893057739837</v>
      </c>
      <c r="I191" s="20">
        <f>D191+G190</f>
        <v>92.116</v>
      </c>
      <c r="J191" s="21">
        <f>D191/C191</f>
        <v>0.61410666666666669</v>
      </c>
      <c r="K191" s="21">
        <f>E191/C191</f>
        <v>2.9673333333333329E-2</v>
      </c>
      <c r="L191" s="21">
        <f>E191/E191</f>
        <v>1</v>
      </c>
      <c r="M191" s="21">
        <f>I191/C191</f>
        <v>0.61410666666666669</v>
      </c>
      <c r="N191" s="23"/>
      <c r="O191" s="22"/>
    </row>
    <row r="192" spans="1:15" ht="270" x14ac:dyDescent="0.25">
      <c r="A192" s="52">
        <v>971</v>
      </c>
      <c r="B192" s="68" t="s">
        <v>241</v>
      </c>
      <c r="C192" s="20">
        <v>89.998000000000005</v>
      </c>
      <c r="D192" s="20">
        <v>64.206000000000003</v>
      </c>
      <c r="E192" s="20">
        <v>25.792000000000002</v>
      </c>
      <c r="F192" s="20">
        <v>5.4480000000000004</v>
      </c>
      <c r="G192" s="20">
        <v>5.4480000000000004</v>
      </c>
      <c r="H192" s="90">
        <f t="shared" ref="H192:H196" si="99">G192/F192</f>
        <v>1</v>
      </c>
      <c r="I192" s="20">
        <f t="shared" ref="I192:I196" si="100">D192+G192</f>
        <v>69.653999999999996</v>
      </c>
      <c r="J192" s="21">
        <f t="shared" ref="J192:J196" si="101">D192/C192</f>
        <v>0.71341585368563742</v>
      </c>
      <c r="K192" s="21">
        <f t="shared" ref="K192:K196" si="102">E192/C192</f>
        <v>0.28658414631436252</v>
      </c>
      <c r="L192" s="21">
        <f t="shared" ref="L192:L196" si="103">G192/E192</f>
        <v>0.21122828784119108</v>
      </c>
      <c r="M192" s="21">
        <f t="shared" ref="M192:M198" si="104">I192/C192</f>
        <v>0.77395053223404953</v>
      </c>
      <c r="N192" s="20" t="s">
        <v>18</v>
      </c>
      <c r="O192" s="15"/>
    </row>
    <row r="193" spans="1:15" ht="180" x14ac:dyDescent="0.25">
      <c r="A193" s="52">
        <v>972</v>
      </c>
      <c r="B193" s="68" t="s">
        <v>242</v>
      </c>
      <c r="C193" s="20">
        <v>47.6</v>
      </c>
      <c r="D193" s="20">
        <v>38.6</v>
      </c>
      <c r="E193" s="20">
        <v>9</v>
      </c>
      <c r="F193" s="20">
        <v>2.25</v>
      </c>
      <c r="G193" s="20">
        <v>1.4370000000000001</v>
      </c>
      <c r="H193" s="90">
        <f t="shared" si="99"/>
        <v>0.63866666666666672</v>
      </c>
      <c r="I193" s="20">
        <f t="shared" si="100"/>
        <v>40.036999999999999</v>
      </c>
      <c r="J193" s="21">
        <f t="shared" si="101"/>
        <v>0.81092436974789917</v>
      </c>
      <c r="K193" s="21">
        <f t="shared" si="102"/>
        <v>0.18907563025210083</v>
      </c>
      <c r="L193" s="21">
        <f t="shared" si="103"/>
        <v>0.15966666666666668</v>
      </c>
      <c r="M193" s="21">
        <f t="shared" si="104"/>
        <v>0.84111344537815125</v>
      </c>
      <c r="N193" s="20" t="s">
        <v>18</v>
      </c>
      <c r="O193" s="15"/>
    </row>
    <row r="194" spans="1:15" ht="255" x14ac:dyDescent="0.25">
      <c r="A194" s="52">
        <v>973</v>
      </c>
      <c r="B194" s="68" t="s">
        <v>243</v>
      </c>
      <c r="C194" s="20">
        <v>40</v>
      </c>
      <c r="D194" s="20">
        <v>0</v>
      </c>
      <c r="E194" s="20">
        <v>23.052</v>
      </c>
      <c r="F194" s="20">
        <v>0</v>
      </c>
      <c r="G194" s="20">
        <v>0</v>
      </c>
      <c r="H194" s="90" t="e">
        <f t="shared" si="99"/>
        <v>#DIV/0!</v>
      </c>
      <c r="I194" s="20">
        <f t="shared" si="100"/>
        <v>0</v>
      </c>
      <c r="J194" s="21">
        <f t="shared" si="101"/>
        <v>0</v>
      </c>
      <c r="K194" s="21">
        <f t="shared" si="102"/>
        <v>0.57630000000000003</v>
      </c>
      <c r="L194" s="21">
        <f t="shared" si="103"/>
        <v>0</v>
      </c>
      <c r="M194" s="21">
        <f t="shared" si="104"/>
        <v>0</v>
      </c>
      <c r="N194" s="20" t="s">
        <v>22</v>
      </c>
      <c r="O194" s="15"/>
    </row>
    <row r="195" spans="1:15" ht="165" x14ac:dyDescent="0.25">
      <c r="A195" s="68" t="s">
        <v>244</v>
      </c>
      <c r="B195" s="68" t="s">
        <v>245</v>
      </c>
      <c r="C195" s="20">
        <v>10.6</v>
      </c>
      <c r="D195" s="20">
        <v>8.4649999999999999</v>
      </c>
      <c r="E195" s="20">
        <v>2.1349999999999998</v>
      </c>
      <c r="F195" s="20">
        <v>2.1349999999999998</v>
      </c>
      <c r="G195" s="20">
        <v>2.1349999999999998</v>
      </c>
      <c r="H195" s="90">
        <f t="shared" si="99"/>
        <v>1</v>
      </c>
      <c r="I195" s="20">
        <f t="shared" si="100"/>
        <v>10.6</v>
      </c>
      <c r="J195" s="21">
        <f t="shared" si="101"/>
        <v>0.79858490566037732</v>
      </c>
      <c r="K195" s="21">
        <f t="shared" si="102"/>
        <v>0.20141509433962262</v>
      </c>
      <c r="L195" s="21">
        <f t="shared" si="103"/>
        <v>1</v>
      </c>
      <c r="M195" s="21">
        <f t="shared" si="104"/>
        <v>1</v>
      </c>
      <c r="N195" s="20" t="s">
        <v>18</v>
      </c>
      <c r="O195" s="15"/>
    </row>
    <row r="196" spans="1:15" ht="195" x14ac:dyDescent="0.25">
      <c r="A196" s="68" t="s">
        <v>246</v>
      </c>
      <c r="B196" s="68" t="s">
        <v>247</v>
      </c>
      <c r="C196" s="20">
        <v>80.484999999999999</v>
      </c>
      <c r="D196" s="20">
        <v>0</v>
      </c>
      <c r="E196" s="20">
        <v>26.242000000000001</v>
      </c>
      <c r="F196" s="20">
        <v>0</v>
      </c>
      <c r="G196" s="20">
        <v>0</v>
      </c>
      <c r="H196" s="90" t="e">
        <f t="shared" si="99"/>
        <v>#DIV/0!</v>
      </c>
      <c r="I196" s="20">
        <f t="shared" si="100"/>
        <v>0</v>
      </c>
      <c r="J196" s="21">
        <f t="shared" si="101"/>
        <v>0</v>
      </c>
      <c r="K196" s="21">
        <f t="shared" si="102"/>
        <v>0.32604833198732686</v>
      </c>
      <c r="L196" s="21">
        <f t="shared" si="103"/>
        <v>0</v>
      </c>
      <c r="M196" s="21">
        <f t="shared" si="104"/>
        <v>0</v>
      </c>
      <c r="N196" s="20" t="s">
        <v>22</v>
      </c>
      <c r="O196" s="15"/>
    </row>
    <row r="197" spans="1:15" ht="240" x14ac:dyDescent="0.25">
      <c r="A197" s="68" t="s">
        <v>248</v>
      </c>
      <c r="B197" s="68" t="s">
        <v>249</v>
      </c>
      <c r="C197" s="20">
        <v>74</v>
      </c>
      <c r="D197" s="20">
        <v>0</v>
      </c>
      <c r="E197" s="20">
        <v>29.774000000000001</v>
      </c>
      <c r="F197" s="20">
        <v>0</v>
      </c>
      <c r="G197" s="20">
        <v>0</v>
      </c>
      <c r="H197" s="21">
        <v>0</v>
      </c>
      <c r="I197" s="20">
        <v>0</v>
      </c>
      <c r="J197" s="21">
        <v>0</v>
      </c>
      <c r="K197" s="21">
        <v>0</v>
      </c>
      <c r="L197" s="21">
        <v>0</v>
      </c>
      <c r="M197" s="21">
        <f t="shared" si="104"/>
        <v>0</v>
      </c>
      <c r="N197" s="20" t="s">
        <v>22</v>
      </c>
      <c r="O197" s="15"/>
    </row>
    <row r="198" spans="1:15" ht="15.75" x14ac:dyDescent="0.25">
      <c r="A198" s="91" t="s">
        <v>250</v>
      </c>
      <c r="B198" s="91"/>
      <c r="C198" s="31">
        <f>SUM(C192:C197)</f>
        <v>342.68299999999999</v>
      </c>
      <c r="D198" s="31">
        <f t="shared" ref="D198:G198" si="105">SUM(D192:D197)</f>
        <v>111.27100000000002</v>
      </c>
      <c r="E198" s="31">
        <f t="shared" si="105"/>
        <v>115.995</v>
      </c>
      <c r="F198" s="31">
        <f t="shared" si="105"/>
        <v>9.8330000000000002</v>
      </c>
      <c r="G198" s="31">
        <f t="shared" si="105"/>
        <v>9.02</v>
      </c>
      <c r="H198" s="21">
        <v>0</v>
      </c>
      <c r="I198" s="20">
        <v>0</v>
      </c>
      <c r="J198" s="21">
        <v>0</v>
      </c>
      <c r="K198" s="21">
        <v>0</v>
      </c>
      <c r="L198" s="21">
        <v>0</v>
      </c>
      <c r="M198" s="21">
        <f t="shared" si="104"/>
        <v>0</v>
      </c>
      <c r="N198" s="64"/>
      <c r="O198" s="64"/>
    </row>
  </sheetData>
  <mergeCells count="47">
    <mergeCell ref="A190:B190"/>
    <mergeCell ref="A198:B198"/>
    <mergeCell ref="A179:B179"/>
    <mergeCell ref="A182:B182"/>
    <mergeCell ref="A183:B183"/>
    <mergeCell ref="A184:B184"/>
    <mergeCell ref="A188:B188"/>
    <mergeCell ref="A189:B189"/>
    <mergeCell ref="A169:B169"/>
    <mergeCell ref="A172:B172"/>
    <mergeCell ref="A173:B173"/>
    <mergeCell ref="A175:B175"/>
    <mergeCell ref="A176:B176"/>
    <mergeCell ref="A178:B178"/>
    <mergeCell ref="A114:B114"/>
    <mergeCell ref="A123:B123"/>
    <mergeCell ref="A124:B124"/>
    <mergeCell ref="A126:B126"/>
    <mergeCell ref="A127:B127"/>
    <mergeCell ref="A168:B168"/>
    <mergeCell ref="A103:B103"/>
    <mergeCell ref="A104:B104"/>
    <mergeCell ref="A105:B105"/>
    <mergeCell ref="A110:B110"/>
    <mergeCell ref="A111:B111"/>
    <mergeCell ref="A113:B113"/>
    <mergeCell ref="A84:B84"/>
    <mergeCell ref="A85:B85"/>
    <mergeCell ref="A87:B87"/>
    <mergeCell ref="A88:B88"/>
    <mergeCell ref="A100:B100"/>
    <mergeCell ref="A101:B101"/>
    <mergeCell ref="A69:B69"/>
    <mergeCell ref="A70:B70"/>
    <mergeCell ref="A72:B72"/>
    <mergeCell ref="A73:B73"/>
    <mergeCell ref="A81:B81"/>
    <mergeCell ref="A82:B82"/>
    <mergeCell ref="A13:B13"/>
    <mergeCell ref="A14:B14"/>
    <mergeCell ref="A19:B19"/>
    <mergeCell ref="A20:B20"/>
    <mergeCell ref="A31:B31"/>
    <mergeCell ref="A32:B32"/>
    <mergeCell ref="A3:O3"/>
    <mergeCell ref="A6:B6"/>
    <mergeCell ref="A12:B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2020-01-21T06:51:34Z</dcterms:modified>
</cp:coreProperties>
</file>