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EE443C2C-BC6F-48C1-8F22-6CA593AD045D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6" sheetId="6" r:id="rId1"/>
  </sheets>
  <definedNames>
    <definedName name="_xlnm.Print_Area" localSheetId="0">Table6!$A$1:$H$39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7" i="6" l="1"/>
  <c r="P37" i="6" s="1"/>
  <c r="M37" i="6"/>
  <c r="O37" i="6" s="1"/>
  <c r="N36" i="6"/>
  <c r="P36" i="6" s="1"/>
  <c r="M36" i="6"/>
  <c r="O36" i="6" s="1"/>
  <c r="N35" i="6"/>
  <c r="P35" i="6" s="1"/>
  <c r="M35" i="6"/>
  <c r="O35" i="6" s="1"/>
  <c r="N34" i="6"/>
  <c r="P34" i="6" s="1"/>
  <c r="M34" i="6"/>
  <c r="O34" i="6" s="1"/>
  <c r="N33" i="6"/>
  <c r="P33" i="6" s="1"/>
  <c r="M33" i="6"/>
  <c r="O33" i="6" s="1"/>
  <c r="N32" i="6"/>
  <c r="P32" i="6" s="1"/>
  <c r="M32" i="6"/>
  <c r="O32" i="6" s="1"/>
  <c r="N31" i="6"/>
  <c r="P31" i="6" s="1"/>
  <c r="M31" i="6"/>
  <c r="O31" i="6" s="1"/>
  <c r="N30" i="6"/>
  <c r="P30" i="6" s="1"/>
  <c r="M30" i="6"/>
  <c r="O30" i="6" s="1"/>
  <c r="N29" i="6"/>
  <c r="P29" i="6" s="1"/>
  <c r="M29" i="6"/>
  <c r="O29" i="6" s="1"/>
  <c r="N28" i="6"/>
  <c r="P28" i="6" s="1"/>
  <c r="M28" i="6"/>
  <c r="O28" i="6" s="1"/>
  <c r="N27" i="6"/>
  <c r="P27" i="6" s="1"/>
  <c r="M27" i="6"/>
  <c r="O27" i="6" s="1"/>
  <c r="N26" i="6"/>
  <c r="P26" i="6" s="1"/>
  <c r="M26" i="6"/>
  <c r="O26" i="6" s="1"/>
  <c r="N25" i="6"/>
  <c r="P25" i="6" s="1"/>
  <c r="M25" i="6"/>
  <c r="O25" i="6" s="1"/>
  <c r="N24" i="6"/>
  <c r="P24" i="6" s="1"/>
  <c r="M24" i="6"/>
  <c r="O24" i="6" s="1"/>
  <c r="N23" i="6"/>
  <c r="P23" i="6" s="1"/>
  <c r="M23" i="6"/>
  <c r="O23" i="6" s="1"/>
  <c r="N22" i="6"/>
  <c r="P22" i="6" s="1"/>
  <c r="M22" i="6"/>
  <c r="O22" i="6" s="1"/>
  <c r="N21" i="6"/>
  <c r="P21" i="6" s="1"/>
  <c r="M21" i="6"/>
  <c r="O21" i="6" s="1"/>
  <c r="N20" i="6"/>
  <c r="P20" i="6" s="1"/>
  <c r="M20" i="6"/>
  <c r="O20" i="6" s="1"/>
  <c r="N19" i="6"/>
  <c r="P19" i="6" s="1"/>
  <c r="M19" i="6"/>
  <c r="O19" i="6" s="1"/>
  <c r="N18" i="6"/>
  <c r="P18" i="6" s="1"/>
  <c r="M18" i="6"/>
  <c r="O18" i="6" s="1"/>
  <c r="N17" i="6"/>
  <c r="P17" i="6" s="1"/>
  <c r="M17" i="6"/>
  <c r="O17" i="6" s="1"/>
  <c r="N16" i="6"/>
  <c r="P16" i="6" s="1"/>
  <c r="M16" i="6"/>
  <c r="O16" i="6" s="1"/>
  <c r="N15" i="6"/>
  <c r="P15" i="6" s="1"/>
  <c r="M15" i="6"/>
  <c r="O15" i="6" s="1"/>
  <c r="N14" i="6"/>
  <c r="P14" i="6" s="1"/>
  <c r="M14" i="6"/>
  <c r="O14" i="6" s="1"/>
  <c r="N13" i="6"/>
  <c r="P13" i="6" s="1"/>
  <c r="M13" i="6"/>
  <c r="O13" i="6" s="1"/>
  <c r="N12" i="6"/>
  <c r="P12" i="6" s="1"/>
  <c r="M12" i="6"/>
  <c r="O12" i="6" s="1"/>
  <c r="N11" i="6"/>
  <c r="P11" i="6" s="1"/>
  <c r="M11" i="6"/>
  <c r="O11" i="6" s="1"/>
  <c r="N10" i="6"/>
  <c r="P10" i="6" s="1"/>
  <c r="M10" i="6"/>
  <c r="O10" i="6" s="1"/>
  <c r="N9" i="6"/>
  <c r="P9" i="6" s="1"/>
  <c r="M9" i="6"/>
  <c r="O9" i="6" s="1"/>
  <c r="N8" i="6"/>
  <c r="P8" i="6" s="1"/>
  <c r="M8" i="6"/>
  <c r="O8" i="6" s="1"/>
  <c r="N7" i="6"/>
  <c r="P7" i="6" s="1"/>
  <c r="M7" i="6"/>
  <c r="O7" i="6" s="1"/>
  <c r="N6" i="6"/>
  <c r="P6" i="6" s="1"/>
  <c r="M6" i="6"/>
  <c r="O6" i="6" s="1"/>
  <c r="D5" i="6"/>
  <c r="C5" i="6"/>
  <c r="E7" i="6" l="1"/>
  <c r="E19" i="6"/>
  <c r="E22" i="6"/>
  <c r="E27" i="6"/>
  <c r="E30" i="6"/>
  <c r="E28" i="6"/>
  <c r="E32" i="6"/>
  <c r="H32" i="6" l="1"/>
  <c r="G32" i="6"/>
  <c r="F32" i="6"/>
  <c r="H28" i="6"/>
  <c r="G28" i="6"/>
  <c r="F28" i="6"/>
  <c r="H30" i="6"/>
  <c r="G30" i="6"/>
  <c r="F30" i="6"/>
  <c r="H27" i="6"/>
  <c r="G27" i="6"/>
  <c r="F27" i="6"/>
  <c r="H22" i="6"/>
  <c r="G22" i="6"/>
  <c r="F22" i="6"/>
  <c r="H19" i="6"/>
  <c r="G19" i="6"/>
  <c r="F19" i="6"/>
  <c r="H7" i="6"/>
  <c r="G7" i="6"/>
  <c r="F7" i="6"/>
  <c r="H35" i="6"/>
  <c r="G35" i="6"/>
  <c r="F35" i="6"/>
  <c r="E35" i="6"/>
  <c r="H34" i="6"/>
  <c r="G34" i="6"/>
  <c r="F34" i="6"/>
  <c r="E34" i="6"/>
  <c r="H33" i="6"/>
  <c r="G33" i="6"/>
  <c r="F33" i="6"/>
  <c r="E33" i="6"/>
  <c r="H31" i="6"/>
  <c r="G31" i="6"/>
  <c r="F31" i="6"/>
  <c r="E31" i="6"/>
  <c r="H29" i="6"/>
  <c r="G29" i="6"/>
  <c r="F29" i="6"/>
  <c r="E29" i="6"/>
  <c r="H26" i="6"/>
  <c r="G26" i="6"/>
  <c r="F26" i="6"/>
  <c r="E26" i="6"/>
  <c r="H25" i="6"/>
  <c r="G25" i="6"/>
  <c r="F25" i="6"/>
  <c r="E25" i="6"/>
  <c r="H24" i="6"/>
  <c r="G24" i="6"/>
  <c r="F24" i="6"/>
  <c r="E24" i="6"/>
  <c r="H23" i="6"/>
  <c r="G23" i="6"/>
  <c r="F23" i="6"/>
  <c r="E23" i="6"/>
  <c r="H21" i="6"/>
  <c r="G21" i="6"/>
  <c r="F21" i="6"/>
  <c r="E21" i="6"/>
  <c r="H20" i="6"/>
  <c r="G20" i="6"/>
  <c r="F20" i="6"/>
  <c r="E20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8" i="6"/>
  <c r="G8" i="6"/>
  <c r="F8" i="6"/>
  <c r="E8" i="6"/>
  <c r="H6" i="6"/>
  <c r="G6" i="6"/>
  <c r="F6" i="6"/>
  <c r="E6" i="6"/>
  <c r="F5" i="6"/>
  <c r="E5" i="6"/>
  <c r="G5" i="6" l="1"/>
  <c r="H5" i="6"/>
</calcChain>
</file>

<file path=xl/sharedStrings.xml><?xml version="1.0" encoding="utf-8"?>
<sst xmlns="http://schemas.openxmlformats.org/spreadsheetml/2006/main" count="68" uniqueCount="51">
  <si>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</si>
  <si>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</si>
  <si>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</si>
  <si>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</si>
  <si>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</si>
  <si>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</si>
  <si>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</si>
  <si>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</si>
  <si>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</si>
  <si>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</si>
  <si>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</si>
  <si>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</si>
  <si>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</si>
  <si>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</si>
  <si>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</si>
  <si>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</si>
  <si>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</si>
  <si>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</si>
  <si>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</si>
  <si>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</si>
  <si>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</si>
  <si>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</si>
  <si>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</si>
  <si>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</si>
  <si>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</si>
  <si>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</si>
  <si>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</si>
  <si>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</si>
  <si>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</si>
  <si>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000 Hectare</t>
  </si>
  <si>
    <t>Districts</t>
  </si>
  <si>
    <t>%</t>
  </si>
  <si>
    <t>000 Tonnes</t>
  </si>
  <si>
    <t>Table No. 6</t>
  </si>
  <si>
    <t>Khyber
Pakhtunkhwa</t>
  </si>
  <si>
    <t>Distt: % share of Area with Khyber Pakhtunkhwa</t>
  </si>
  <si>
    <t>Distt: % share of production with Khyber Pakhtunkhwa</t>
  </si>
  <si>
    <t>Tor Ghar</t>
  </si>
  <si>
    <t>Dir Lower</t>
  </si>
  <si>
    <t>Dir Upper</t>
  </si>
  <si>
    <t>population 2015-16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</si>
  <si>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</si>
  <si>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</si>
  <si>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</si>
  <si>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</si>
  <si>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</si>
  <si>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</si>
  <si>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</si>
  <si>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</si>
  <si>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                     MAIZE WITH KHYBER PAKHTUNKHWA,  2019-20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</si>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</sst>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40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3.1328125" style="28" customWidth="1"/>
    <col min="2" max="2" width="9.1328125" style="28" hidden="1" customWidth="1"/>
    <col min="3" max="3" width="11" style="28" bestFit="1" customWidth="1"/>
    <col min="4" max="4" width="10.86328125" style="28" bestFit="1" customWidth="1"/>
    <col min="5" max="5" width="10.26953125" style="28" customWidth="1"/>
    <col min="6" max="6" width="11.26953125" style="28" customWidth="1"/>
    <col min="7" max="8" width="13.1328125" style="28" customWidth="1"/>
    <col min="9" max="9" width="9.1328125" style="28" hidden="1" customWidth="1"/>
    <col min="10" max="10" width="10.86328125" style="28" hidden="1" customWidth="1"/>
    <col min="11" max="12" width="9.1328125" style="28" hidden="1" customWidth="1"/>
    <col min="13" max="13" width="12.54296875" style="28" hidden="1" customWidth="1"/>
    <col min="14" max="17" width="9.1328125" style="28" hidden="1" customWidth="1"/>
    <col min="18" max="16384" width="9.1328125" style="28"/>
  </cols>
  <sheetData>
    <row r="1" spans="1:16" ht="60" customHeight="1" x14ac:dyDescent="0.6">
      <c r="A1" s="48" t="s">
        <v>49</v>
      </c>
      <c r="B1" s="48"/>
      <c r="C1" s="48"/>
      <c r="D1" s="48"/>
      <c r="E1" s="48"/>
      <c r="F1" s="48"/>
      <c r="G1" s="48"/>
      <c r="H1" s="48"/>
    </row>
    <row r="2" spans="1:16" s="23" customFormat="1" ht="12.95" customHeight="1" x14ac:dyDescent="0.6">
      <c r="A2" s="11" t="s">
        <v>33</v>
      </c>
      <c r="B2" s="11"/>
      <c r="C2" s="11"/>
      <c r="D2" s="11"/>
      <c r="E2" s="11"/>
      <c r="F2" s="11"/>
      <c r="G2" s="11"/>
      <c r="H2" s="11"/>
    </row>
    <row r="3" spans="1:16" ht="54" customHeight="1" x14ac:dyDescent="0.6">
      <c r="A3" s="49" t="s">
        <v>30</v>
      </c>
      <c r="B3" s="46" t="s">
        <v>22</v>
      </c>
      <c r="C3" s="46" t="s">
        <v>25</v>
      </c>
      <c r="D3" s="46" t="s">
        <v>26</v>
      </c>
      <c r="E3" s="46" t="s">
        <v>27</v>
      </c>
      <c r="F3" s="47" t="s">
        <v>28</v>
      </c>
      <c r="G3" s="13" t="s">
        <v>35</v>
      </c>
      <c r="H3" s="46" t="s">
        <v>36</v>
      </c>
      <c r="J3" s="24" t="s">
        <v>40</v>
      </c>
    </row>
    <row r="4" spans="1:16" ht="20.149999999999999" customHeight="1" x14ac:dyDescent="0.6">
      <c r="A4" s="49"/>
      <c r="B4" s="15" t="s">
        <v>23</v>
      </c>
      <c r="C4" s="15" t="s">
        <v>29</v>
      </c>
      <c r="D4" s="15" t="s">
        <v>32</v>
      </c>
      <c r="E4" s="15" t="s">
        <v>24</v>
      </c>
      <c r="F4" s="41" t="s">
        <v>24</v>
      </c>
      <c r="G4" s="15" t="s">
        <v>31</v>
      </c>
      <c r="H4" s="15" t="s">
        <v>31</v>
      </c>
      <c r="J4" s="14"/>
    </row>
    <row r="5" spans="1:16" ht="26.15" customHeight="1" x14ac:dyDescent="0.6">
      <c r="A5" s="16" t="s">
        <v>34</v>
      </c>
      <c r="B5" s="17">
        <v>25345</v>
      </c>
      <c r="C5" s="35">
        <f>SUM(C6:C37)</f>
        <v>452.63999999999993</v>
      </c>
      <c r="D5" s="35">
        <f>SUM(D6:D37)</f>
        <v>881.65200000000004</v>
      </c>
      <c r="E5" s="10">
        <f t="shared" ref="E5:E35" si="0">D5/C5*1000</f>
        <v>1947.7995758218456</v>
      </c>
      <c r="F5" s="42">
        <f t="shared" ref="F5:F35" si="1">D5/J5*1000</f>
        <v>23.099126217567992</v>
      </c>
      <c r="G5" s="10">
        <f>SUM(G6:G37)</f>
        <v>100.00000000000001</v>
      </c>
      <c r="H5" s="10">
        <f>SUM(H6:H37)</f>
        <v>99.999999999999972</v>
      </c>
      <c r="I5" s="21"/>
      <c r="J5" s="18">
        <v>38168.197</v>
      </c>
      <c r="K5" s="6"/>
      <c r="L5" s="2"/>
      <c r="M5" s="2"/>
    </row>
    <row r="6" spans="1:16" ht="17.149999999999999" customHeight="1" x14ac:dyDescent="0.6">
      <c r="A6" s="7" t="s">
        <v>8</v>
      </c>
      <c r="B6" s="19">
        <v>1110</v>
      </c>
      <c r="C6" s="34">
        <v>15.16</v>
      </c>
      <c r="D6" s="34">
        <v>21.18</v>
      </c>
      <c r="E6" s="29">
        <f t="shared" si="0"/>
        <v>1397.0976253298154</v>
      </c>
      <c r="F6" s="44">
        <f t="shared" si="1"/>
        <v>14.975489832151487</v>
      </c>
      <c r="G6" s="3">
        <f t="shared" ref="G6:G35" si="2">C6/$C$5*100</f>
        <v>3.3492400141392724</v>
      </c>
      <c r="H6" s="3">
        <f t="shared" ref="H6:H35" si="3">D6/$D$5*100</f>
        <v>2.402308393788025</v>
      </c>
      <c r="I6" s="21"/>
      <c r="J6" s="22">
        <v>1414.3109999999999</v>
      </c>
      <c r="K6" s="37">
        <v>15161</v>
      </c>
      <c r="L6" s="40">
        <v>21179</v>
      </c>
      <c r="M6" s="2">
        <f>K6/1000</f>
        <v>15.161</v>
      </c>
      <c r="N6" s="2">
        <f>L6/1000</f>
        <v>21.178999999999998</v>
      </c>
      <c r="O6" s="39">
        <f>M6-C6</f>
        <v>9.9999999999944578E-4</v>
      </c>
      <c r="P6" s="39">
        <f>N6-D6</f>
        <v>-1.0000000000012221E-3</v>
      </c>
    </row>
    <row r="7" spans="1:16" ht="17.149999999999999" customHeight="1" x14ac:dyDescent="0.6">
      <c r="A7" s="7" t="s">
        <v>45</v>
      </c>
      <c r="B7" s="8"/>
      <c r="C7" s="36">
        <v>6.13</v>
      </c>
      <c r="D7" s="36">
        <v>7.8</v>
      </c>
      <c r="E7" s="29">
        <f t="shared" si="0"/>
        <v>1272.4306688417619</v>
      </c>
      <c r="F7" s="44">
        <f t="shared" si="1"/>
        <v>6.5817563838817845</v>
      </c>
      <c r="G7" s="3">
        <f t="shared" si="2"/>
        <v>1.3542771297278191</v>
      </c>
      <c r="H7" s="3">
        <f t="shared" si="3"/>
        <v>0.88470280791060407</v>
      </c>
      <c r="I7" s="33"/>
      <c r="J7" s="22">
        <v>1185.0940000000001</v>
      </c>
      <c r="K7" s="37">
        <v>6125</v>
      </c>
      <c r="L7" s="40">
        <v>7798</v>
      </c>
      <c r="M7" s="2">
        <f t="shared" ref="M7:M37" si="4">K7/1000</f>
        <v>6.125</v>
      </c>
      <c r="N7" s="2">
        <f t="shared" ref="N7:N37" si="5">L7/1000</f>
        <v>7.798</v>
      </c>
      <c r="O7" s="39">
        <f t="shared" ref="O7:O37" si="6">M7-C7</f>
        <v>-4.9999999999998934E-3</v>
      </c>
      <c r="P7" s="39">
        <f t="shared" ref="P7:P37" si="7">N7-D7</f>
        <v>-1.9999999999997797E-3</v>
      </c>
    </row>
    <row r="8" spans="1:16" ht="17.149999999999999" customHeight="1" x14ac:dyDescent="0.6">
      <c r="A8" s="7" t="s">
        <v>13</v>
      </c>
      <c r="B8" s="19">
        <v>967</v>
      </c>
      <c r="C8" s="36">
        <v>6.48</v>
      </c>
      <c r="D8" s="36">
        <v>12.63</v>
      </c>
      <c r="E8" s="29">
        <f t="shared" si="0"/>
        <v>1949.0740740740739</v>
      </c>
      <c r="F8" s="44">
        <f t="shared" si="1"/>
        <v>9.6740170302529425</v>
      </c>
      <c r="G8" s="3">
        <f t="shared" si="2"/>
        <v>1.4316012725344649</v>
      </c>
      <c r="H8" s="3">
        <f t="shared" si="3"/>
        <v>1.4325380081937091</v>
      </c>
      <c r="I8" s="21"/>
      <c r="J8" s="22">
        <v>1305.559</v>
      </c>
      <c r="K8" s="37">
        <v>6479</v>
      </c>
      <c r="L8" s="40">
        <v>12628</v>
      </c>
      <c r="M8" s="2">
        <f t="shared" si="4"/>
        <v>6.4790000000000001</v>
      </c>
      <c r="N8" s="2">
        <f t="shared" si="5"/>
        <v>12.628</v>
      </c>
      <c r="O8" s="39">
        <f t="shared" si="6"/>
        <v>-1.000000000000334E-3</v>
      </c>
      <c r="P8" s="39">
        <f t="shared" si="7"/>
        <v>-2.0000000000006679E-3</v>
      </c>
    </row>
    <row r="9" spans="1:16" ht="17.149999999999999" customHeight="1" x14ac:dyDescent="0.6">
      <c r="A9" s="7" t="s">
        <v>12</v>
      </c>
      <c r="B9" s="19">
        <v>417</v>
      </c>
      <c r="C9" s="34">
        <v>17.5</v>
      </c>
      <c r="D9" s="34">
        <v>30.73</v>
      </c>
      <c r="E9" s="29">
        <f t="shared" si="0"/>
        <v>1756</v>
      </c>
      <c r="F9" s="44">
        <f t="shared" si="1"/>
        <v>60.546116911340228</v>
      </c>
      <c r="G9" s="3">
        <f t="shared" si="2"/>
        <v>3.8662071403322735</v>
      </c>
      <c r="H9" s="3">
        <f t="shared" si="3"/>
        <v>3.4855022162939573</v>
      </c>
      <c r="I9" s="21"/>
      <c r="J9" s="22">
        <v>507.54700000000003</v>
      </c>
      <c r="K9" s="37">
        <v>17503</v>
      </c>
      <c r="L9" s="40">
        <v>30726</v>
      </c>
      <c r="M9" s="2">
        <f t="shared" si="4"/>
        <v>17.503</v>
      </c>
      <c r="N9" s="2">
        <f t="shared" si="5"/>
        <v>30.725999999999999</v>
      </c>
      <c r="O9" s="39">
        <f t="shared" si="6"/>
        <v>3.0000000000001137E-3</v>
      </c>
      <c r="P9" s="39">
        <f t="shared" si="7"/>
        <v>-4.0000000000013358E-3</v>
      </c>
    </row>
    <row r="10" spans="1:16" ht="17.149999999999999" customHeight="1" x14ac:dyDescent="0.6">
      <c r="A10" s="7" t="s">
        <v>20</v>
      </c>
      <c r="B10" s="19">
        <v>823</v>
      </c>
      <c r="C10" s="36">
        <v>48.94</v>
      </c>
      <c r="D10" s="36">
        <v>73.09</v>
      </c>
      <c r="E10" s="29">
        <f t="shared" si="0"/>
        <v>1493.461381283204</v>
      </c>
      <c r="F10" s="44">
        <f t="shared" si="1"/>
        <v>75.502454423747594</v>
      </c>
      <c r="G10" s="3">
        <f t="shared" si="2"/>
        <v>10.812124425592083</v>
      </c>
      <c r="H10" s="3">
        <f t="shared" si="3"/>
        <v>8.2901190038700072</v>
      </c>
      <c r="I10" s="21"/>
      <c r="J10" s="22">
        <v>968.048</v>
      </c>
      <c r="K10" s="37">
        <v>48935</v>
      </c>
      <c r="L10" s="40">
        <v>73085</v>
      </c>
      <c r="M10" s="2">
        <f t="shared" si="4"/>
        <v>48.935000000000002</v>
      </c>
      <c r="N10" s="2">
        <f t="shared" si="5"/>
        <v>73.084999999999994</v>
      </c>
      <c r="O10" s="39">
        <f t="shared" si="6"/>
        <v>-4.9999999999954525E-3</v>
      </c>
      <c r="P10" s="39">
        <f t="shared" si="7"/>
        <v>-5.0000000000096634E-3</v>
      </c>
    </row>
    <row r="11" spans="1:16" ht="17.149999999999999" customHeight="1" x14ac:dyDescent="0.6">
      <c r="A11" s="7" t="s">
        <v>2</v>
      </c>
      <c r="B11" s="19">
        <v>1472</v>
      </c>
      <c r="C11" s="36">
        <v>15.94</v>
      </c>
      <c r="D11" s="36">
        <v>49.12</v>
      </c>
      <c r="E11" s="29">
        <f t="shared" si="0"/>
        <v>3081.5558343789207</v>
      </c>
      <c r="F11" s="44">
        <f t="shared" si="1"/>
        <v>28.572608570968207</v>
      </c>
      <c r="G11" s="3">
        <f t="shared" si="2"/>
        <v>3.521562389536939</v>
      </c>
      <c r="H11" s="3">
        <f t="shared" si="3"/>
        <v>5.5713592210985734</v>
      </c>
      <c r="I11" s="21"/>
      <c r="J11" s="22">
        <v>1719.1289999999999</v>
      </c>
      <c r="K11" s="37">
        <v>15943</v>
      </c>
      <c r="L11" s="40">
        <v>49115</v>
      </c>
      <c r="M11" s="2">
        <f t="shared" si="4"/>
        <v>15.943</v>
      </c>
      <c r="N11" s="2">
        <f t="shared" si="5"/>
        <v>49.115000000000002</v>
      </c>
      <c r="O11" s="39">
        <f t="shared" si="6"/>
        <v>3.0000000000001137E-3</v>
      </c>
      <c r="P11" s="39">
        <f t="shared" si="7"/>
        <v>-4.9999999999954525E-3</v>
      </c>
    </row>
    <row r="12" spans="1:16" ht="17.149999999999999" customHeight="1" x14ac:dyDescent="0.6">
      <c r="A12" s="7" t="s">
        <v>17</v>
      </c>
      <c r="B12" s="19">
        <v>439</v>
      </c>
      <c r="C12" s="34">
        <v>5.62</v>
      </c>
      <c r="D12" s="34">
        <v>13.44</v>
      </c>
      <c r="E12" s="29">
        <f t="shared" si="0"/>
        <v>2391.4590747330958</v>
      </c>
      <c r="F12" s="44">
        <f t="shared" si="1"/>
        <v>28.662827895073576</v>
      </c>
      <c r="G12" s="3">
        <f t="shared" si="2"/>
        <v>1.2416048073524215</v>
      </c>
      <c r="H12" s="3">
        <f t="shared" si="3"/>
        <v>1.5244109920921178</v>
      </c>
      <c r="I12" s="21"/>
      <c r="J12" s="22">
        <v>468.9</v>
      </c>
      <c r="K12" s="37">
        <v>5618</v>
      </c>
      <c r="L12" s="40">
        <v>13444</v>
      </c>
      <c r="M12" s="2">
        <f t="shared" si="4"/>
        <v>5.6180000000000003</v>
      </c>
      <c r="N12" s="2">
        <f t="shared" si="5"/>
        <v>13.444000000000001</v>
      </c>
      <c r="O12" s="39">
        <f t="shared" si="6"/>
        <v>-1.9999999999997797E-3</v>
      </c>
      <c r="P12" s="39">
        <f t="shared" si="7"/>
        <v>4.0000000000013358E-3</v>
      </c>
    </row>
    <row r="13" spans="1:16" ht="17.149999999999999" customHeight="1" x14ac:dyDescent="0.6">
      <c r="A13" s="7" t="s">
        <v>15</v>
      </c>
      <c r="B13" s="19">
        <v>1287</v>
      </c>
      <c r="C13" s="36">
        <v>2.5299999999999998</v>
      </c>
      <c r="D13" s="36">
        <v>5.76</v>
      </c>
      <c r="E13" s="29">
        <f t="shared" si="0"/>
        <v>2276.6798418972335</v>
      </c>
      <c r="F13" s="44">
        <f t="shared" si="1"/>
        <v>3.1041992378544165</v>
      </c>
      <c r="G13" s="3">
        <f t="shared" si="2"/>
        <v>0.55894308943089432</v>
      </c>
      <c r="H13" s="3">
        <f t="shared" si="3"/>
        <v>0.65331899661090764</v>
      </c>
      <c r="I13" s="21"/>
      <c r="J13" s="22">
        <v>1855.5509999999999</v>
      </c>
      <c r="K13" s="37">
        <v>2532</v>
      </c>
      <c r="L13" s="40">
        <v>5764</v>
      </c>
      <c r="M13" s="2">
        <f t="shared" si="4"/>
        <v>2.532</v>
      </c>
      <c r="N13" s="2">
        <f t="shared" si="5"/>
        <v>5.7640000000000002</v>
      </c>
      <c r="O13" s="39">
        <f t="shared" si="6"/>
        <v>2.0000000000002238E-3</v>
      </c>
      <c r="P13" s="39">
        <f t="shared" si="7"/>
        <v>4.0000000000004476E-3</v>
      </c>
    </row>
    <row r="14" spans="1:16" ht="17.149999999999999" customHeight="1" x14ac:dyDescent="0.6">
      <c r="A14" s="7" t="s">
        <v>38</v>
      </c>
      <c r="B14" s="19">
        <v>474</v>
      </c>
      <c r="C14" s="36">
        <v>20.97</v>
      </c>
      <c r="D14" s="36">
        <v>51.74</v>
      </c>
      <c r="E14" s="29">
        <f t="shared" si="0"/>
        <v>2467.3342870767765</v>
      </c>
      <c r="F14" s="44">
        <f t="shared" si="1"/>
        <v>33.134169692545136</v>
      </c>
      <c r="G14" s="3">
        <f t="shared" si="2"/>
        <v>4.6328207847295868</v>
      </c>
      <c r="H14" s="3">
        <f t="shared" si="3"/>
        <v>5.8685286258070075</v>
      </c>
      <c r="I14" s="21"/>
      <c r="J14" s="22">
        <v>1561.53</v>
      </c>
      <c r="K14" s="37">
        <v>20970</v>
      </c>
      <c r="L14" s="40">
        <v>51740</v>
      </c>
      <c r="M14" s="2">
        <f t="shared" si="4"/>
        <v>20.97</v>
      </c>
      <c r="N14" s="2">
        <f t="shared" si="5"/>
        <v>51.74</v>
      </c>
      <c r="O14" s="39">
        <f t="shared" si="6"/>
        <v>0</v>
      </c>
      <c r="P14" s="39">
        <f t="shared" si="7"/>
        <v>0</v>
      </c>
    </row>
    <row r="15" spans="1:16" ht="17.149999999999999" customHeight="1" x14ac:dyDescent="0.6">
      <c r="A15" s="7" t="s">
        <v>39</v>
      </c>
      <c r="B15" s="19">
        <v>914</v>
      </c>
      <c r="C15" s="34">
        <v>5.84</v>
      </c>
      <c r="D15" s="34">
        <v>11.71</v>
      </c>
      <c r="E15" s="29">
        <f t="shared" si="0"/>
        <v>2005.1369863013701</v>
      </c>
      <c r="F15" s="44">
        <f t="shared" si="1"/>
        <v>11.370024885887091</v>
      </c>
      <c r="G15" s="3">
        <f t="shared" si="2"/>
        <v>1.2902085542594559</v>
      </c>
      <c r="H15" s="3">
        <f t="shared" si="3"/>
        <v>1.3281884462350224</v>
      </c>
      <c r="I15" s="21"/>
      <c r="J15" s="22">
        <v>1029.9010000000001</v>
      </c>
      <c r="K15" s="37">
        <v>5837</v>
      </c>
      <c r="L15" s="40">
        <v>11706</v>
      </c>
      <c r="M15" s="2">
        <f t="shared" si="4"/>
        <v>5.8369999999999997</v>
      </c>
      <c r="N15" s="2">
        <f t="shared" si="5"/>
        <v>11.706</v>
      </c>
      <c r="O15" s="39">
        <f t="shared" si="6"/>
        <v>-3.0000000000001137E-3</v>
      </c>
      <c r="P15" s="39">
        <f t="shared" si="7"/>
        <v>-4.0000000000013358E-3</v>
      </c>
    </row>
    <row r="16" spans="1:16" ht="17.149999999999999" customHeight="1" x14ac:dyDescent="0.6">
      <c r="A16" s="7" t="s">
        <v>6</v>
      </c>
      <c r="B16" s="19">
        <v>650</v>
      </c>
      <c r="C16" s="36">
        <v>7.26</v>
      </c>
      <c r="D16" s="36">
        <v>6.55</v>
      </c>
      <c r="E16" s="29">
        <f t="shared" si="0"/>
        <v>902.20385674931129</v>
      </c>
      <c r="F16" s="44">
        <f t="shared" si="1"/>
        <v>11.755626547973725</v>
      </c>
      <c r="G16" s="3">
        <f t="shared" si="2"/>
        <v>1.6039236479321317</v>
      </c>
      <c r="H16" s="3">
        <f t="shared" si="3"/>
        <v>0.74292351177108418</v>
      </c>
      <c r="I16" s="21"/>
      <c r="J16" s="22">
        <v>557.17999999999995</v>
      </c>
      <c r="K16" s="37">
        <v>7262</v>
      </c>
      <c r="L16" s="40">
        <v>6554</v>
      </c>
      <c r="M16" s="2">
        <f t="shared" si="4"/>
        <v>7.2619999999999996</v>
      </c>
      <c r="N16" s="2">
        <f t="shared" si="5"/>
        <v>6.5540000000000003</v>
      </c>
      <c r="O16" s="39">
        <f t="shared" si="6"/>
        <v>1.9999999999997797E-3</v>
      </c>
      <c r="P16" s="39">
        <f t="shared" si="7"/>
        <v>4.0000000000004476E-3</v>
      </c>
    </row>
    <row r="17" spans="1:16" ht="17.149999999999999" customHeight="1" x14ac:dyDescent="0.6">
      <c r="A17" s="7" t="s">
        <v>9</v>
      </c>
      <c r="B17" s="19">
        <v>848</v>
      </c>
      <c r="C17" s="36">
        <v>32.340000000000003</v>
      </c>
      <c r="D17" s="36">
        <v>41.28</v>
      </c>
      <c r="E17" s="29">
        <f t="shared" si="0"/>
        <v>1276.4378478664191</v>
      </c>
      <c r="F17" s="44">
        <f t="shared" si="1"/>
        <v>39.099536166597368</v>
      </c>
      <c r="G17" s="3">
        <f t="shared" si="2"/>
        <v>7.1447507953340423</v>
      </c>
      <c r="H17" s="3">
        <f t="shared" si="3"/>
        <v>4.682119475711505</v>
      </c>
      <c r="I17" s="21"/>
      <c r="J17" s="22">
        <v>1055.7670000000001</v>
      </c>
      <c r="K17" s="37">
        <v>32337</v>
      </c>
      <c r="L17" s="40">
        <v>41279</v>
      </c>
      <c r="M17" s="2">
        <f t="shared" si="4"/>
        <v>32.337000000000003</v>
      </c>
      <c r="N17" s="2">
        <f t="shared" si="5"/>
        <v>41.279000000000003</v>
      </c>
      <c r="O17" s="39">
        <f t="shared" si="6"/>
        <v>-3.0000000000001137E-3</v>
      </c>
      <c r="P17" s="39">
        <f t="shared" si="7"/>
        <v>-9.9999999999766942E-4</v>
      </c>
    </row>
    <row r="18" spans="1:16" ht="17.149999999999999" customHeight="1" x14ac:dyDescent="0.6">
      <c r="A18" s="7" t="s">
        <v>7</v>
      </c>
      <c r="B18" s="19">
        <v>478</v>
      </c>
      <c r="C18" s="34">
        <v>0.04</v>
      </c>
      <c r="D18" s="34">
        <v>0.04</v>
      </c>
      <c r="E18" s="29">
        <f t="shared" si="0"/>
        <v>1000</v>
      </c>
      <c r="F18" s="44">
        <f t="shared" si="1"/>
        <v>5.3016858035433823E-2</v>
      </c>
      <c r="G18" s="3">
        <f t="shared" si="2"/>
        <v>8.8370448921880548E-3</v>
      </c>
      <c r="H18" s="3">
        <f t="shared" si="3"/>
        <v>4.5369374764646364E-3</v>
      </c>
      <c r="I18" s="21"/>
      <c r="J18" s="22">
        <v>754.47699999999998</v>
      </c>
      <c r="K18" s="37">
        <v>42</v>
      </c>
      <c r="L18" s="40">
        <v>43</v>
      </c>
      <c r="M18" s="2">
        <f t="shared" si="4"/>
        <v>4.2000000000000003E-2</v>
      </c>
      <c r="N18" s="2">
        <f t="shared" si="5"/>
        <v>4.2999999999999997E-2</v>
      </c>
      <c r="O18" s="39">
        <f t="shared" si="6"/>
        <v>2.0000000000000018E-3</v>
      </c>
      <c r="P18" s="39">
        <f t="shared" si="7"/>
        <v>2.9999999999999957E-3</v>
      </c>
    </row>
    <row r="19" spans="1:16" ht="17.149999999999999" customHeight="1" x14ac:dyDescent="0.6">
      <c r="A19" s="7" t="s">
        <v>41</v>
      </c>
      <c r="B19" s="8"/>
      <c r="C19" s="36">
        <v>1.69</v>
      </c>
      <c r="D19" s="36">
        <v>3.07</v>
      </c>
      <c r="E19" s="29">
        <f t="shared" si="0"/>
        <v>1816.5680473372781</v>
      </c>
      <c r="F19" s="44">
        <f t="shared" si="1"/>
        <v>2.8779784029750983</v>
      </c>
      <c r="G19" s="3">
        <f t="shared" si="2"/>
        <v>0.37336514669494525</v>
      </c>
      <c r="H19" s="3">
        <f t="shared" si="3"/>
        <v>0.34820995131866084</v>
      </c>
      <c r="I19" s="33"/>
      <c r="J19" s="22">
        <v>1066.721</v>
      </c>
      <c r="K19" s="37">
        <v>1694</v>
      </c>
      <c r="L19" s="40">
        <v>3067</v>
      </c>
      <c r="M19" s="2">
        <f t="shared" si="4"/>
        <v>1.694</v>
      </c>
      <c r="N19" s="2">
        <f t="shared" si="5"/>
        <v>3.0670000000000002</v>
      </c>
      <c r="O19" s="39">
        <f t="shared" si="6"/>
        <v>4.0000000000000036E-3</v>
      </c>
      <c r="P19" s="39">
        <f t="shared" si="7"/>
        <v>-2.9999999999996696E-3</v>
      </c>
    </row>
    <row r="20" spans="1:16" ht="17.149999999999999" customHeight="1" x14ac:dyDescent="0.6">
      <c r="A20" s="7" t="s">
        <v>5</v>
      </c>
      <c r="B20" s="19">
        <v>731</v>
      </c>
      <c r="C20" s="36">
        <v>2.41</v>
      </c>
      <c r="D20" s="36">
        <v>3.58</v>
      </c>
      <c r="E20" s="29">
        <f t="shared" si="0"/>
        <v>1485.4771784232366</v>
      </c>
      <c r="F20" s="44">
        <f t="shared" si="1"/>
        <v>2.9924878524218674</v>
      </c>
      <c r="G20" s="3">
        <f t="shared" si="2"/>
        <v>0.53243195475433025</v>
      </c>
      <c r="H20" s="3">
        <f t="shared" si="3"/>
        <v>0.40605590414358494</v>
      </c>
      <c r="I20" s="21"/>
      <c r="J20" s="22">
        <v>1196.329</v>
      </c>
      <c r="K20" s="37">
        <v>2408</v>
      </c>
      <c r="L20" s="40">
        <v>3562</v>
      </c>
      <c r="M20" s="2">
        <f t="shared" si="4"/>
        <v>2.4079999999999999</v>
      </c>
      <c r="N20" s="2">
        <f t="shared" si="5"/>
        <v>3.5619999999999998</v>
      </c>
      <c r="O20" s="39">
        <f t="shared" si="6"/>
        <v>-2.0000000000002238E-3</v>
      </c>
      <c r="P20" s="39">
        <f t="shared" si="7"/>
        <v>-1.8000000000000238E-2</v>
      </c>
    </row>
    <row r="21" spans="1:16" ht="17.149999999999999" customHeight="1" x14ac:dyDescent="0.6">
      <c r="A21" s="7" t="s">
        <v>11</v>
      </c>
      <c r="B21" s="19">
        <v>1105</v>
      </c>
      <c r="C21" s="34">
        <v>26.4</v>
      </c>
      <c r="D21" s="34">
        <v>60.19</v>
      </c>
      <c r="E21" s="29">
        <f t="shared" si="0"/>
        <v>2279.9242424242425</v>
      </c>
      <c r="F21" s="44">
        <f t="shared" si="1"/>
        <v>71.564879823554946</v>
      </c>
      <c r="G21" s="3">
        <f t="shared" si="2"/>
        <v>5.832449628844115</v>
      </c>
      <c r="H21" s="3">
        <f t="shared" si="3"/>
        <v>6.8269566677101619</v>
      </c>
      <c r="I21" s="21"/>
      <c r="J21" s="22">
        <v>841.05499999999995</v>
      </c>
      <c r="K21" s="37">
        <v>26404</v>
      </c>
      <c r="L21" s="40">
        <v>60190</v>
      </c>
      <c r="M21" s="2">
        <f t="shared" si="4"/>
        <v>26.404</v>
      </c>
      <c r="N21" s="2">
        <f t="shared" si="5"/>
        <v>60.19</v>
      </c>
      <c r="O21" s="39">
        <f t="shared" si="6"/>
        <v>4.0000000000013358E-3</v>
      </c>
      <c r="P21" s="39">
        <f t="shared" si="7"/>
        <v>0</v>
      </c>
    </row>
    <row r="22" spans="1:16" ht="17.149999999999999" customHeight="1" x14ac:dyDescent="0.6">
      <c r="A22" s="7" t="s">
        <v>48</v>
      </c>
      <c r="B22" s="8"/>
      <c r="C22" s="36">
        <v>2.44</v>
      </c>
      <c r="D22" s="36">
        <v>3.94</v>
      </c>
      <c r="E22" s="29">
        <f t="shared" si="0"/>
        <v>1614.7540983606557</v>
      </c>
      <c r="F22" s="44">
        <f t="shared" si="1"/>
        <v>6.1309311701831337</v>
      </c>
      <c r="G22" s="3">
        <f t="shared" si="2"/>
        <v>0.53905973842347132</v>
      </c>
      <c r="H22" s="3">
        <f t="shared" si="3"/>
        <v>0.4468883414317667</v>
      </c>
      <c r="I22" s="33"/>
      <c r="J22" s="22">
        <v>642.64300000000003</v>
      </c>
      <c r="K22" s="37">
        <v>2444</v>
      </c>
      <c r="L22" s="40">
        <v>3943</v>
      </c>
      <c r="M22" s="2">
        <f t="shared" si="4"/>
        <v>2.444</v>
      </c>
      <c r="N22" s="2">
        <f t="shared" si="5"/>
        <v>3.9430000000000001</v>
      </c>
      <c r="O22" s="39">
        <f t="shared" si="6"/>
        <v>4.0000000000000036E-3</v>
      </c>
      <c r="P22" s="39">
        <f t="shared" si="7"/>
        <v>3.0000000000001137E-3</v>
      </c>
    </row>
    <row r="23" spans="1:16" ht="17.149999999999999" customHeight="1" x14ac:dyDescent="0.6">
      <c r="A23" s="7" t="s">
        <v>14</v>
      </c>
      <c r="B23" s="19">
        <v>691</v>
      </c>
      <c r="C23" s="34">
        <v>1.37</v>
      </c>
      <c r="D23" s="34">
        <v>2.56</v>
      </c>
      <c r="E23" s="29">
        <f t="shared" si="0"/>
        <v>1868.6131386861314</v>
      </c>
      <c r="F23" s="44">
        <f t="shared" si="1"/>
        <v>2.6042726347914544</v>
      </c>
      <c r="G23" s="3">
        <f t="shared" si="2"/>
        <v>0.30266878755744087</v>
      </c>
      <c r="H23" s="3">
        <f t="shared" si="3"/>
        <v>0.29036399849373673</v>
      </c>
      <c r="I23" s="21"/>
      <c r="J23" s="22">
        <v>983</v>
      </c>
      <c r="K23" s="37">
        <v>1369</v>
      </c>
      <c r="L23" s="40">
        <v>2556</v>
      </c>
      <c r="M23" s="2">
        <f t="shared" si="4"/>
        <v>1.369</v>
      </c>
      <c r="N23" s="2">
        <f t="shared" si="5"/>
        <v>2.556</v>
      </c>
      <c r="O23" s="39">
        <f t="shared" si="6"/>
        <v>-1.0000000000001119E-3</v>
      </c>
      <c r="P23" s="39">
        <f t="shared" si="7"/>
        <v>-4.0000000000000036E-3</v>
      </c>
    </row>
    <row r="24" spans="1:16" ht="17.149999999999999" customHeight="1" x14ac:dyDescent="0.6">
      <c r="A24" s="7" t="s">
        <v>21</v>
      </c>
      <c r="B24" s="19">
        <v>1563</v>
      </c>
      <c r="C24" s="34">
        <v>4.75</v>
      </c>
      <c r="D24" s="34">
        <v>11.06</v>
      </c>
      <c r="E24" s="29">
        <f t="shared" si="0"/>
        <v>2328.4210526315792</v>
      </c>
      <c r="F24" s="44">
        <f t="shared" si="1"/>
        <v>14.463642117707369</v>
      </c>
      <c r="G24" s="3">
        <f t="shared" si="2"/>
        <v>1.0493990809473313</v>
      </c>
      <c r="H24" s="3">
        <f t="shared" si="3"/>
        <v>1.2544632122424721</v>
      </c>
      <c r="I24" s="21"/>
      <c r="J24" s="22">
        <v>764.67600000000004</v>
      </c>
      <c r="K24" s="37">
        <v>4745</v>
      </c>
      <c r="L24" s="40">
        <v>11055</v>
      </c>
      <c r="M24" s="2">
        <f t="shared" si="4"/>
        <v>4.7450000000000001</v>
      </c>
      <c r="N24" s="2">
        <f t="shared" si="5"/>
        <v>11.055</v>
      </c>
      <c r="O24" s="39">
        <f t="shared" si="6"/>
        <v>-4.9999999999998934E-3</v>
      </c>
      <c r="P24" s="39">
        <f t="shared" si="7"/>
        <v>-5.0000000000007816E-3</v>
      </c>
    </row>
    <row r="25" spans="1:16" ht="17.149999999999999" customHeight="1" x14ac:dyDescent="0.6">
      <c r="A25" s="7" t="s">
        <v>10</v>
      </c>
      <c r="B25" s="19">
        <v>2136</v>
      </c>
      <c r="C25" s="36">
        <v>46.96</v>
      </c>
      <c r="D25" s="36">
        <v>100.38</v>
      </c>
      <c r="E25" s="29">
        <f t="shared" si="0"/>
        <v>2137.5638841567288</v>
      </c>
      <c r="F25" s="44">
        <f t="shared" si="1"/>
        <v>60.382325146609702</v>
      </c>
      <c r="G25" s="3">
        <f t="shared" si="2"/>
        <v>10.374690703428776</v>
      </c>
      <c r="H25" s="3">
        <f t="shared" si="3"/>
        <v>11.385444597188005</v>
      </c>
      <c r="I25" s="21"/>
      <c r="J25" s="22">
        <v>1662.4069999999999</v>
      </c>
      <c r="K25" s="37">
        <v>46956</v>
      </c>
      <c r="L25" s="40">
        <v>100378</v>
      </c>
      <c r="M25" s="2">
        <f t="shared" si="4"/>
        <v>46.956000000000003</v>
      </c>
      <c r="N25" s="2">
        <f t="shared" si="5"/>
        <v>100.378</v>
      </c>
      <c r="O25" s="39">
        <f t="shared" si="6"/>
        <v>-3.9999999999977831E-3</v>
      </c>
      <c r="P25" s="39">
        <f t="shared" si="7"/>
        <v>-1.9999999999953388E-3</v>
      </c>
    </row>
    <row r="26" spans="1:16" ht="17.149999999999999" customHeight="1" x14ac:dyDescent="0.6">
      <c r="A26" s="7" t="s">
        <v>3</v>
      </c>
      <c r="B26" s="19">
        <v>1262</v>
      </c>
      <c r="C26" s="36">
        <v>24.03</v>
      </c>
      <c r="D26" s="36">
        <v>76.441999999999993</v>
      </c>
      <c r="E26" s="29">
        <f t="shared" si="0"/>
        <v>3181.1069496462751</v>
      </c>
      <c r="F26" s="44">
        <f t="shared" si="1"/>
        <v>30.045534852733955</v>
      </c>
      <c r="G26" s="3">
        <f t="shared" si="2"/>
        <v>5.3088547189819737</v>
      </c>
      <c r="H26" s="3">
        <f t="shared" si="3"/>
        <v>8.6703143643977416</v>
      </c>
      <c r="I26" s="21"/>
      <c r="J26" s="22">
        <v>2544.2049999999999</v>
      </c>
      <c r="K26" s="37">
        <v>24025</v>
      </c>
      <c r="L26" s="40">
        <v>76442</v>
      </c>
      <c r="M26" s="2">
        <f t="shared" si="4"/>
        <v>24.024999999999999</v>
      </c>
      <c r="N26" s="2">
        <f t="shared" si="5"/>
        <v>76.441999999999993</v>
      </c>
      <c r="O26" s="39">
        <f t="shared" si="6"/>
        <v>-5.000000000002558E-3</v>
      </c>
      <c r="P26" s="39">
        <f t="shared" si="7"/>
        <v>0</v>
      </c>
    </row>
    <row r="27" spans="1:16" ht="17.149999999999999" customHeight="1" x14ac:dyDescent="0.6">
      <c r="A27" s="7" t="s">
        <v>47</v>
      </c>
      <c r="B27" s="8"/>
      <c r="C27" s="36">
        <v>0.25</v>
      </c>
      <c r="D27" s="36">
        <v>0.24</v>
      </c>
      <c r="E27" s="29">
        <f t="shared" si="0"/>
        <v>960</v>
      </c>
      <c r="F27" s="44">
        <f t="shared" si="1"/>
        <v>0.4823878197075524</v>
      </c>
      <c r="G27" s="3">
        <f t="shared" si="2"/>
        <v>5.5231530576175331E-2</v>
      </c>
      <c r="H27" s="3">
        <f t="shared" si="3"/>
        <v>2.7221624858787818E-2</v>
      </c>
      <c r="I27" s="33"/>
      <c r="J27" s="22">
        <v>497.52499999999998</v>
      </c>
      <c r="K27" s="37">
        <v>251</v>
      </c>
      <c r="L27" s="40">
        <v>240</v>
      </c>
      <c r="M27" s="2">
        <f t="shared" si="4"/>
        <v>0.251</v>
      </c>
      <c r="N27" s="2">
        <f t="shared" si="5"/>
        <v>0.24</v>
      </c>
      <c r="O27" s="39">
        <f t="shared" si="6"/>
        <v>1.0000000000000009E-3</v>
      </c>
      <c r="P27" s="39">
        <f t="shared" si="7"/>
        <v>0</v>
      </c>
    </row>
    <row r="28" spans="1:16" ht="17.149999999999999" customHeight="1" x14ac:dyDescent="0.6">
      <c r="A28" s="7" t="s">
        <v>42</v>
      </c>
      <c r="B28" s="8"/>
      <c r="C28" s="36">
        <v>3.57</v>
      </c>
      <c r="D28" s="36">
        <v>1.83</v>
      </c>
      <c r="E28" s="29">
        <f t="shared" si="0"/>
        <v>512.60504201680681</v>
      </c>
      <c r="F28" s="44">
        <f t="shared" si="1"/>
        <v>3.2039385684172195</v>
      </c>
      <c r="G28" s="3">
        <f t="shared" si="2"/>
        <v>0.78870625662778371</v>
      </c>
      <c r="H28" s="3">
        <f t="shared" si="3"/>
        <v>0.20756488954825711</v>
      </c>
      <c r="I28" s="33"/>
      <c r="J28" s="22">
        <v>571.17200000000003</v>
      </c>
      <c r="K28" s="37">
        <v>3574</v>
      </c>
      <c r="L28" s="40">
        <v>1830</v>
      </c>
      <c r="M28" s="2">
        <f t="shared" si="4"/>
        <v>3.5739999999999998</v>
      </c>
      <c r="N28" s="2">
        <f t="shared" si="5"/>
        <v>1.83</v>
      </c>
      <c r="O28" s="39">
        <f t="shared" si="6"/>
        <v>4.0000000000000036E-3</v>
      </c>
      <c r="P28" s="39">
        <f t="shared" si="7"/>
        <v>0</v>
      </c>
    </row>
    <row r="29" spans="1:16" ht="17.149999999999999" customHeight="1" x14ac:dyDescent="0.6">
      <c r="A29" s="9" t="s">
        <v>1</v>
      </c>
      <c r="B29" s="25">
        <v>3163</v>
      </c>
      <c r="C29" s="38">
        <v>10.37</v>
      </c>
      <c r="D29" s="38">
        <v>31.01</v>
      </c>
      <c r="E29" s="29">
        <f t="shared" si="0"/>
        <v>2990.3567984570882</v>
      </c>
      <c r="F29" s="44">
        <f t="shared" si="1"/>
        <v>18.839004576401852</v>
      </c>
      <c r="G29" s="3">
        <f t="shared" si="2"/>
        <v>2.2910038882997528</v>
      </c>
      <c r="H29" s="3">
        <f t="shared" si="3"/>
        <v>3.5172607786292094</v>
      </c>
      <c r="I29" s="21"/>
      <c r="J29" s="22">
        <v>1646.0530000000001</v>
      </c>
      <c r="K29" s="37">
        <v>10370</v>
      </c>
      <c r="L29" s="40">
        <v>31606</v>
      </c>
      <c r="M29" s="2">
        <f t="shared" si="4"/>
        <v>10.37</v>
      </c>
      <c r="N29" s="2">
        <f t="shared" si="5"/>
        <v>31.606000000000002</v>
      </c>
      <c r="O29" s="39">
        <f t="shared" si="6"/>
        <v>0</v>
      </c>
      <c r="P29" s="39">
        <f t="shared" si="7"/>
        <v>0.59600000000000009</v>
      </c>
    </row>
    <row r="30" spans="1:16" ht="17.149999999999999" customHeight="1" x14ac:dyDescent="0.6">
      <c r="A30" s="9" t="s">
        <v>43</v>
      </c>
      <c r="B30" s="30"/>
      <c r="C30" s="38">
        <v>4.57</v>
      </c>
      <c r="D30" s="38">
        <v>5.08</v>
      </c>
      <c r="E30" s="29">
        <f t="shared" si="0"/>
        <v>1111.597374179431</v>
      </c>
      <c r="F30" s="44">
        <f t="shared" si="1"/>
        <v>19.638087064763166</v>
      </c>
      <c r="G30" s="3">
        <f t="shared" si="2"/>
        <v>1.0096323789324853</v>
      </c>
      <c r="H30" s="3">
        <f t="shared" si="3"/>
        <v>0.5761910595110088</v>
      </c>
      <c r="I30" s="31"/>
      <c r="J30" s="22">
        <v>258.68099999999998</v>
      </c>
      <c r="K30" s="37">
        <v>4573</v>
      </c>
      <c r="L30" s="40">
        <v>5080</v>
      </c>
      <c r="M30" s="2">
        <f t="shared" si="4"/>
        <v>4.5730000000000004</v>
      </c>
      <c r="N30" s="2">
        <f t="shared" si="5"/>
        <v>5.08</v>
      </c>
      <c r="O30" s="39">
        <f t="shared" si="6"/>
        <v>3.0000000000001137E-3</v>
      </c>
      <c r="P30" s="39">
        <f t="shared" si="7"/>
        <v>0</v>
      </c>
    </row>
    <row r="31" spans="1:16" ht="17.149999999999999" customHeight="1" x14ac:dyDescent="0.6">
      <c r="A31" s="7" t="s">
        <v>0</v>
      </c>
      <c r="B31" s="19">
        <v>657</v>
      </c>
      <c r="C31" s="34">
        <v>16.920000000000002</v>
      </c>
      <c r="D31" s="34">
        <v>31.01</v>
      </c>
      <c r="E31" s="29">
        <f t="shared" si="0"/>
        <v>1832.7423167848699</v>
      </c>
      <c r="F31" s="44">
        <f t="shared" si="1"/>
        <v>6.4438331934502724</v>
      </c>
      <c r="G31" s="3">
        <f t="shared" si="2"/>
        <v>3.7380699893955467</v>
      </c>
      <c r="H31" s="3">
        <f t="shared" si="3"/>
        <v>3.5172607786292094</v>
      </c>
      <c r="I31" s="32"/>
      <c r="J31" s="22">
        <v>4812.3530000000001</v>
      </c>
      <c r="K31" s="37">
        <v>16917</v>
      </c>
      <c r="L31" s="40">
        <v>31011</v>
      </c>
      <c r="M31" s="2">
        <f t="shared" si="4"/>
        <v>16.917000000000002</v>
      </c>
      <c r="N31" s="2">
        <f t="shared" si="5"/>
        <v>31.010999999999999</v>
      </c>
      <c r="O31" s="39">
        <f t="shared" si="6"/>
        <v>-3.0000000000001137E-3</v>
      </c>
      <c r="P31" s="39">
        <f t="shared" si="7"/>
        <v>9.9999999999766942E-4</v>
      </c>
    </row>
    <row r="32" spans="1:16" ht="17.149999999999999" customHeight="1" x14ac:dyDescent="0.6">
      <c r="A32" s="7" t="s">
        <v>44</v>
      </c>
      <c r="B32" s="8"/>
      <c r="C32" s="36">
        <v>3.3</v>
      </c>
      <c r="D32" s="36">
        <v>1.88</v>
      </c>
      <c r="E32" s="29">
        <f t="shared" si="0"/>
        <v>569.69696969696975</v>
      </c>
      <c r="F32" s="44">
        <f t="shared" si="1"/>
        <v>2.6176260916057741</v>
      </c>
      <c r="G32" s="3">
        <f t="shared" si="2"/>
        <v>0.72905620360551437</v>
      </c>
      <c r="H32" s="3">
        <f t="shared" si="3"/>
        <v>0.21323606139383791</v>
      </c>
      <c r="I32" s="32"/>
      <c r="J32" s="22">
        <v>718.20799999999997</v>
      </c>
      <c r="K32" s="37">
        <v>3296</v>
      </c>
      <c r="L32" s="40">
        <v>1881</v>
      </c>
      <c r="M32" s="2">
        <f t="shared" si="4"/>
        <v>3.2959999999999998</v>
      </c>
      <c r="N32" s="2">
        <f t="shared" si="5"/>
        <v>1.881</v>
      </c>
      <c r="O32" s="39">
        <f t="shared" si="6"/>
        <v>-4.0000000000000036E-3</v>
      </c>
      <c r="P32" s="39">
        <f t="shared" si="7"/>
        <v>1.0000000000001119E-3</v>
      </c>
    </row>
    <row r="33" spans="1:16" ht="17.149999999999999" customHeight="1" x14ac:dyDescent="0.6">
      <c r="A33" s="7" t="s">
        <v>19</v>
      </c>
      <c r="B33" s="19">
        <v>1493</v>
      </c>
      <c r="C33" s="36">
        <v>36.82</v>
      </c>
      <c r="D33" s="36">
        <v>57.41</v>
      </c>
      <c r="E33" s="29">
        <f t="shared" si="0"/>
        <v>1559.2069527430742</v>
      </c>
      <c r="F33" s="44">
        <f t="shared" si="1"/>
        <v>70.017232947248644</v>
      </c>
      <c r="G33" s="3">
        <f t="shared" si="2"/>
        <v>8.1344998232591035</v>
      </c>
      <c r="H33" s="3">
        <f t="shared" si="3"/>
        <v>6.5116395130958695</v>
      </c>
      <c r="I33" s="32"/>
      <c r="J33" s="22">
        <v>819.94100000000003</v>
      </c>
      <c r="K33" s="37">
        <v>36815</v>
      </c>
      <c r="L33" s="40">
        <v>57414</v>
      </c>
      <c r="M33" s="2">
        <f t="shared" si="4"/>
        <v>36.814999999999998</v>
      </c>
      <c r="N33" s="2">
        <f t="shared" si="5"/>
        <v>57.414000000000001</v>
      </c>
      <c r="O33" s="39">
        <f t="shared" si="6"/>
        <v>-5.000000000002558E-3</v>
      </c>
      <c r="P33" s="39">
        <f t="shared" si="7"/>
        <v>4.0000000000048885E-3</v>
      </c>
    </row>
    <row r="34" spans="1:16" ht="17.149999999999999" customHeight="1" x14ac:dyDescent="0.6">
      <c r="A34" s="7" t="s">
        <v>4</v>
      </c>
      <c r="B34" s="19">
        <v>1924</v>
      </c>
      <c r="C34" s="34">
        <v>25.89</v>
      </c>
      <c r="D34" s="34">
        <v>57.46</v>
      </c>
      <c r="E34" s="29">
        <f t="shared" si="0"/>
        <v>2219.3897257628428</v>
      </c>
      <c r="F34" s="44">
        <f t="shared" si="1"/>
        <v>33.107813005965859</v>
      </c>
      <c r="G34" s="3">
        <f t="shared" si="2"/>
        <v>5.7197773064687176</v>
      </c>
      <c r="H34" s="3">
        <f t="shared" si="3"/>
        <v>6.5173106849414504</v>
      </c>
      <c r="I34" s="32"/>
      <c r="J34" s="22">
        <v>1735.5419999999999</v>
      </c>
      <c r="K34" s="37">
        <v>25890</v>
      </c>
      <c r="L34" s="40">
        <v>57464</v>
      </c>
      <c r="M34" s="2">
        <f t="shared" si="4"/>
        <v>25.89</v>
      </c>
      <c r="N34" s="2">
        <f t="shared" si="5"/>
        <v>57.463999999999999</v>
      </c>
      <c r="O34" s="39">
        <f t="shared" si="6"/>
        <v>0</v>
      </c>
      <c r="P34" s="39">
        <f t="shared" si="7"/>
        <v>3.9999999999977831E-3</v>
      </c>
    </row>
    <row r="35" spans="1:16" ht="17.149999999999999" customHeight="1" x14ac:dyDescent="0.6">
      <c r="A35" s="7" t="s">
        <v>18</v>
      </c>
      <c r="B35" s="19">
        <v>354</v>
      </c>
      <c r="C35" s="36">
        <v>56.15</v>
      </c>
      <c r="D35" s="36">
        <v>109.44</v>
      </c>
      <c r="E35" s="29">
        <f t="shared" si="0"/>
        <v>1949.06500445236</v>
      </c>
      <c r="F35" s="44">
        <f t="shared" si="1"/>
        <v>43.629492165308889</v>
      </c>
      <c r="G35" s="3">
        <f t="shared" si="2"/>
        <v>12.405001767408979</v>
      </c>
      <c r="H35" s="3">
        <f t="shared" si="3"/>
        <v>12.413060935607245</v>
      </c>
      <c r="I35" s="32"/>
      <c r="J35" s="22">
        <v>2508.395</v>
      </c>
      <c r="K35" s="37">
        <v>56148</v>
      </c>
      <c r="L35" s="40">
        <v>109438</v>
      </c>
      <c r="M35" s="2">
        <f t="shared" si="4"/>
        <v>56.148000000000003</v>
      </c>
      <c r="N35" s="2">
        <f t="shared" si="5"/>
        <v>109.438</v>
      </c>
      <c r="O35" s="39">
        <f t="shared" si="6"/>
        <v>-1.9999999999953388E-3</v>
      </c>
      <c r="P35" s="39">
        <f t="shared" si="7"/>
        <v>-1.9999999999953388E-3</v>
      </c>
    </row>
    <row r="36" spans="1:16" ht="17.149999999999999" customHeight="1" x14ac:dyDescent="0.6">
      <c r="A36" s="7" t="s">
        <v>16</v>
      </c>
      <c r="B36" s="19">
        <v>817</v>
      </c>
      <c r="C36" s="34" t="s">
        <v>50</v>
      </c>
      <c r="D36" s="34" t="s">
        <v>50</v>
      </c>
      <c r="E36" s="3" t="s">
        <v>50</v>
      </c>
      <c r="F36" s="43" t="s">
        <v>50</v>
      </c>
      <c r="G36" s="3" t="s">
        <v>50</v>
      </c>
      <c r="H36" s="3" t="s">
        <v>50</v>
      </c>
      <c r="I36" s="32"/>
      <c r="J36" s="22">
        <v>455.827</v>
      </c>
      <c r="K36" s="6" t="s">
        <v>50</v>
      </c>
      <c r="L36" s="2" t="s">
        <v>50</v>
      </c>
      <c r="M36" s="2" t="e">
        <f t="shared" si="4"/>
        <v>#VALUE!</v>
      </c>
      <c r="N36" s="2" t="e">
        <f t="shared" si="5"/>
        <v>#VALUE!</v>
      </c>
      <c r="O36" s="39" t="e">
        <f t="shared" si="6"/>
        <v>#VALUE!</v>
      </c>
      <c r="P36" s="39" t="e">
        <f t="shared" si="7"/>
        <v>#VALUE!</v>
      </c>
    </row>
    <row r="37" spans="1:16" ht="17.149999999999999" customHeight="1" x14ac:dyDescent="0.6">
      <c r="A37" s="7" t="s">
        <v>37</v>
      </c>
      <c r="B37" s="8"/>
      <c r="C37" s="36" t="s">
        <v>50</v>
      </c>
      <c r="D37" s="36" t="s">
        <v>50</v>
      </c>
      <c r="E37" s="1" t="s">
        <v>50</v>
      </c>
      <c r="F37" s="45" t="s">
        <v>50</v>
      </c>
      <c r="G37" s="1" t="s">
        <v>50</v>
      </c>
      <c r="H37" s="1" t="s">
        <v>50</v>
      </c>
      <c r="I37" s="32"/>
      <c r="J37" s="22">
        <v>171.815</v>
      </c>
      <c r="K37" s="6" t="s">
        <v>50</v>
      </c>
      <c r="L37" s="2" t="s">
        <v>50</v>
      </c>
      <c r="M37" s="2" t="e">
        <f t="shared" si="4"/>
        <v>#VALUE!</v>
      </c>
      <c r="N37" s="2" t="e">
        <f t="shared" si="5"/>
        <v>#VALUE!</v>
      </c>
      <c r="O37" s="39" t="e">
        <f t="shared" si="6"/>
        <v>#VALUE!</v>
      </c>
      <c r="P37" s="39" t="e">
        <f t="shared" si="7"/>
        <v>#VALUE!</v>
      </c>
    </row>
    <row r="38" spans="1:16" s="23" customFormat="1" ht="12.95" customHeight="1" x14ac:dyDescent="0.55000000000000004">
      <c r="A38" s="11"/>
      <c r="B38" s="11"/>
      <c r="C38" s="4"/>
      <c r="D38" s="5"/>
      <c r="E38" s="4"/>
      <c r="F38" s="5"/>
      <c r="G38" s="5"/>
      <c r="H38" s="5"/>
      <c r="J38" s="12"/>
      <c r="K38" s="26"/>
      <c r="L38" s="26"/>
      <c r="M38" s="26"/>
    </row>
    <row r="39" spans="1:16" s="23" customFormat="1" ht="12.95" customHeight="1" x14ac:dyDescent="0.6">
      <c r="H39" s="20" t="s">
        <v>46</v>
      </c>
      <c r="K39" s="26"/>
      <c r="M39" s="26"/>
    </row>
    <row r="40" spans="1:16" x14ac:dyDescent="0.6">
      <c r="D40" s="27"/>
      <c r="E40" s="27"/>
    </row>
  </sheetData>
  <sortState xmlns:xlrd2="http://schemas.microsoft.com/office/spreadsheetml/2017/richdata2" ref="A6:M37">
    <sortCondition ref="A6:A37"/>
  </sortState>
  <mergeCells count="2">
    <mergeCell ref="A1:H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Table6</vt:lpstr>
      <vt:lpstr>Table6!Print_Area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2022-07-28T06:21:30Z</dcterms:modified>
</cp:coreProperties>
</file>