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F6510F31-805F-4E0F-B5A6-92B3B1CB4F19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4" sheetId="2" r:id="rId1"/>
  </sheets>
  <definedNames>
    <definedName name="_xlnm.Print_Area" localSheetId="0">Table4!$A$1:$U$38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2" l="1"/>
  <c r="J6" i="2" l="1"/>
  <c r="K36" i="2" l="1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T5" i="2"/>
  <c r="S5" i="2"/>
  <c r="N5" i="2" l="1"/>
  <c r="M5" i="2"/>
  <c r="F5" i="2" l="1"/>
  <c r="K5" i="2" s="1"/>
  <c r="D5" i="2"/>
  <c r="C5" i="2"/>
  <c r="Q5" i="2" l="1"/>
  <c r="J5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21" i="2"/>
  <c r="R5" i="2" l="1"/>
  <c r="U32" i="2" l="1"/>
  <c r="Q32" i="2"/>
  <c r="O32" i="2"/>
  <c r="I32" i="2"/>
  <c r="G32" i="2"/>
  <c r="E32" i="2"/>
  <c r="U28" i="2"/>
  <c r="Q28" i="2"/>
  <c r="O28" i="2"/>
  <c r="I28" i="2"/>
  <c r="G28" i="2"/>
  <c r="E28" i="2"/>
  <c r="U30" i="2"/>
  <c r="Q30" i="2"/>
  <c r="O30" i="2"/>
  <c r="I30" i="2"/>
  <c r="G30" i="2"/>
  <c r="E30" i="2"/>
  <c r="U27" i="2"/>
  <c r="Q27" i="2"/>
  <c r="O27" i="2"/>
  <c r="I27" i="2"/>
  <c r="G27" i="2"/>
  <c r="E27" i="2"/>
  <c r="U22" i="2"/>
  <c r="Q22" i="2"/>
  <c r="O22" i="2"/>
  <c r="I22" i="2"/>
  <c r="G22" i="2"/>
  <c r="E22" i="2"/>
  <c r="U19" i="2"/>
  <c r="Q19" i="2"/>
  <c r="O19" i="2"/>
  <c r="I19" i="2"/>
  <c r="G19" i="2"/>
  <c r="E19" i="2"/>
  <c r="U7" i="2"/>
  <c r="Q7" i="2"/>
  <c r="O7" i="2"/>
  <c r="I7" i="2"/>
  <c r="G7" i="2"/>
  <c r="E7" i="2"/>
  <c r="U36" i="2"/>
  <c r="Q36" i="2"/>
  <c r="O36" i="2"/>
  <c r="I36" i="2"/>
  <c r="G36" i="2"/>
  <c r="E36" i="2"/>
  <c r="U35" i="2"/>
  <c r="Q35" i="2"/>
  <c r="O35" i="2"/>
  <c r="I35" i="2"/>
  <c r="G35" i="2"/>
  <c r="E35" i="2"/>
  <c r="U34" i="2"/>
  <c r="Q34" i="2"/>
  <c r="O34" i="2"/>
  <c r="I34" i="2"/>
  <c r="G34" i="2"/>
  <c r="E34" i="2"/>
  <c r="U33" i="2"/>
  <c r="Q33" i="2"/>
  <c r="O33" i="2"/>
  <c r="I33" i="2"/>
  <c r="G33" i="2"/>
  <c r="E33" i="2"/>
  <c r="U31" i="2"/>
  <c r="Q31" i="2"/>
  <c r="O31" i="2"/>
  <c r="I31" i="2"/>
  <c r="G31" i="2"/>
  <c r="E31" i="2"/>
  <c r="U29" i="2"/>
  <c r="Q29" i="2"/>
  <c r="O29" i="2"/>
  <c r="I29" i="2"/>
  <c r="G29" i="2"/>
  <c r="E29" i="2"/>
  <c r="U26" i="2"/>
  <c r="Q26" i="2"/>
  <c r="O26" i="2"/>
  <c r="I26" i="2"/>
  <c r="G26" i="2"/>
  <c r="E26" i="2"/>
  <c r="U25" i="2"/>
  <c r="Q25" i="2"/>
  <c r="O25" i="2"/>
  <c r="I25" i="2"/>
  <c r="G25" i="2"/>
  <c r="E25" i="2"/>
  <c r="U24" i="2"/>
  <c r="Q24" i="2"/>
  <c r="O24" i="2"/>
  <c r="I24" i="2"/>
  <c r="G24" i="2"/>
  <c r="E24" i="2"/>
  <c r="U23" i="2"/>
  <c r="Q23" i="2"/>
  <c r="I23" i="2"/>
  <c r="G23" i="2"/>
  <c r="E23" i="2"/>
  <c r="U21" i="2"/>
  <c r="Q21" i="2"/>
  <c r="O21" i="2"/>
  <c r="I21" i="2"/>
  <c r="G21" i="2"/>
  <c r="E21" i="2"/>
  <c r="U20" i="2"/>
  <c r="Q20" i="2"/>
  <c r="O20" i="2"/>
  <c r="I20" i="2"/>
  <c r="G20" i="2"/>
  <c r="E20" i="2"/>
  <c r="U18" i="2"/>
  <c r="Q18" i="2"/>
  <c r="O18" i="2"/>
  <c r="I18" i="2"/>
  <c r="G18" i="2"/>
  <c r="E18" i="2"/>
  <c r="U17" i="2"/>
  <c r="Q17" i="2"/>
  <c r="O17" i="2"/>
  <c r="I17" i="2"/>
  <c r="G17" i="2"/>
  <c r="E17" i="2"/>
  <c r="U16" i="2"/>
  <c r="Q16" i="2"/>
  <c r="O16" i="2"/>
  <c r="I16" i="2"/>
  <c r="G16" i="2"/>
  <c r="E16" i="2"/>
  <c r="U15" i="2"/>
  <c r="Q15" i="2"/>
  <c r="O15" i="2"/>
  <c r="I15" i="2"/>
  <c r="G15" i="2"/>
  <c r="E15" i="2"/>
  <c r="U14" i="2"/>
  <c r="Q14" i="2"/>
  <c r="O14" i="2"/>
  <c r="I14" i="2"/>
  <c r="G14" i="2"/>
  <c r="E14" i="2"/>
  <c r="U13" i="2"/>
  <c r="Q13" i="2"/>
  <c r="O13" i="2"/>
  <c r="I13" i="2"/>
  <c r="G13" i="2"/>
  <c r="E13" i="2"/>
  <c r="U12" i="2"/>
  <c r="Q12" i="2"/>
  <c r="O12" i="2"/>
  <c r="I12" i="2"/>
  <c r="G12" i="2"/>
  <c r="E12" i="2"/>
  <c r="U11" i="2"/>
  <c r="Q11" i="2"/>
  <c r="I11" i="2"/>
  <c r="G11" i="2"/>
  <c r="E11" i="2"/>
  <c r="U10" i="2"/>
  <c r="Q10" i="2"/>
  <c r="O10" i="2"/>
  <c r="I10" i="2"/>
  <c r="G10" i="2"/>
  <c r="E10" i="2"/>
  <c r="U9" i="2"/>
  <c r="Q9" i="2"/>
  <c r="O9" i="2"/>
  <c r="I9" i="2"/>
  <c r="G9" i="2"/>
  <c r="E9" i="2"/>
  <c r="U8" i="2"/>
  <c r="Q8" i="2"/>
  <c r="O8" i="2"/>
  <c r="I8" i="2"/>
  <c r="G8" i="2"/>
  <c r="E8" i="2"/>
  <c r="U6" i="2"/>
  <c r="Q6" i="2"/>
  <c r="O6" i="2"/>
  <c r="I6" i="2"/>
  <c r="G6" i="2"/>
  <c r="E6" i="2"/>
  <c r="U5" i="2"/>
  <c r="O5" i="2"/>
  <c r="I5" i="2"/>
  <c r="G5" i="2"/>
  <c r="E5" i="2"/>
</calcChain>
</file>

<file path=xl/sharedStrings.xml><?xml version="1.0" encoding="utf-8"?>
<sst xmlns="http://schemas.openxmlformats.org/spreadsheetml/2006/main" count="136" uniqueCount="66">
  <si>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</si>
  <si>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</si>
  <si>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</si>
  <si>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</si>
  <si>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</si>
  <si>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</si>
  <si>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</si>
  <si>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</si>
  <si>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</si>
  <si>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</si>
  <si>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</si>
  <si>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</si>
  <si>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</si>
  <si>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</si>
  <si>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</si>
  <si>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</si>
  <si>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</si>
  <si>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</si>
  <si>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</si>
  <si>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</si>
  <si>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</si>
  <si>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</si>
  <si>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</si>
  <si>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Reported Area</t>
  </si>
  <si>
    <t>Cultivated Area</t>
  </si>
  <si>
    <t>Irrigated Area</t>
  </si>
  <si>
    <t>Current Fallow</t>
  </si>
  <si>
    <t>000 persons</t>
  </si>
  <si>
    <t>Persons</t>
  </si>
  <si>
    <t>Forest Area</t>
  </si>
  <si>
    <t>Land Use Intensity</t>
  </si>
  <si>
    <t>Croping Intensity</t>
  </si>
  <si>
    <t>Cultivated Land per Tractor</t>
  </si>
  <si>
    <t>Nos.</t>
  </si>
  <si>
    <t>(Continued)</t>
  </si>
  <si>
    <t>000 Hectare</t>
  </si>
  <si>
    <t>District</t>
  </si>
  <si>
    <t>Districts</t>
  </si>
  <si>
    <t>Popula-tion per Irrigated Hectare</t>
  </si>
  <si>
    <t>%</t>
  </si>
  <si>
    <t xml:space="preserve">Private Tractors </t>
  </si>
  <si>
    <t>Popula-tion per Cultivated Hectare</t>
  </si>
  <si>
    <t>Hectare</t>
  </si>
  <si>
    <t>Table No. 4</t>
  </si>
  <si>
    <t>Khyber
Pakhtunkhwa</t>
  </si>
  <si>
    <t xml:space="preserve">Govt.
Tractors </t>
  </si>
  <si>
    <t>Total
Tractors</t>
  </si>
  <si>
    <t>Tor Ghar</t>
  </si>
  <si>
    <t>Cropped Area</t>
  </si>
  <si>
    <t>Dir Lower</t>
  </si>
  <si>
    <t>Dir Upper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</si>
  <si>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</si>
  <si>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</si>
  <si>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</si>
  <si>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</si>
  <si>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</si>
  <si>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</si>
  <si>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</si>
  <si>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</si>
  <si>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Kuram</t>
  </si>
  <si>
    <t>-</t>
  </si>
  <si>
    <t>DISTRICT WISE LAND USE INDICATORS 
OF KHYBER PAKHTUNKHWA 2019-20</t>
  </si>
  <si>
    <t>Current Fallow 
as % of Cultivated Area</t>
  </si>
  <si>
    <t>Irrigated Area 
as % of Cultivated Area</t>
  </si>
  <si>
    <t>Cultivated Area 
as % of Reported Area</t>
  </si>
  <si>
    <t>Forest 
Area 
as % of Reported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</si>
</sst>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164" fontId="0" fillId="0" borderId="0" xfId="2" applyNumberFormat="1" applyFont="1" applyAlignment="1">
      <alignment vertical="center"/>
    </xf>
    <xf numFmtId="164" fontId="0" fillId="0" borderId="0" xfId="2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42"/>
  <sheetViews>
    <sheetView tabSelected="1" view="pageBreakPreview" zoomScaleSheetLayoutView="100" workbookViewId="0">
      <selection sqref="A1:K1"/>
    </sheetView>
  </sheetViews>
  <sheetFormatPr defaultColWidth="9.1328125" defaultRowHeight="13" x14ac:dyDescent="0.6"/>
  <cols>
    <col min="1" max="1" width="11.7265625" style="2" customWidth="1"/>
    <col min="2" max="2" width="12" style="2" hidden="1" customWidth="1"/>
    <col min="3" max="3" width="8.26953125" style="2" customWidth="1"/>
    <col min="4" max="4" width="8.86328125" style="2" customWidth="1"/>
    <col min="5" max="5" width="9.1328125" style="2" customWidth="1"/>
    <col min="6" max="6" width="7.54296875" style="2" customWidth="1"/>
    <col min="7" max="7" width="8.54296875" style="2" customWidth="1"/>
    <col min="8" max="8" width="7.1328125" style="2" customWidth="1"/>
    <col min="9" max="9" width="8.86328125" style="2" customWidth="1"/>
    <col min="10" max="10" width="8.7265625" style="2" customWidth="1"/>
    <col min="11" max="11" width="7.86328125" style="2" bestFit="1" customWidth="1"/>
    <col min="12" max="12" width="13" style="2" customWidth="1"/>
    <col min="13" max="13" width="9.7265625" style="2" customWidth="1"/>
    <col min="14" max="15" width="9.40625" style="2" customWidth="1"/>
    <col min="16" max="16" width="8.1328125" style="2" bestFit="1" customWidth="1"/>
    <col min="17" max="17" width="7.7265625" style="2" bestFit="1" customWidth="1"/>
    <col min="18" max="20" width="7.1328125" style="2" bestFit="1" customWidth="1"/>
    <col min="21" max="21" width="8.86328125" style="2" customWidth="1"/>
    <col min="22" max="22" width="14.54296875" style="2" hidden="1" customWidth="1"/>
    <col min="23" max="16384" width="9.1328125" style="2"/>
  </cols>
  <sheetData>
    <row r="1" spans="1:22" ht="60" customHeight="1" x14ac:dyDescent="0.6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 t="s">
        <v>61</v>
      </c>
      <c r="M1" s="69"/>
      <c r="N1" s="69"/>
      <c r="O1" s="69"/>
      <c r="P1" s="69"/>
      <c r="Q1" s="69"/>
      <c r="R1" s="69"/>
      <c r="S1" s="69"/>
      <c r="T1" s="69"/>
      <c r="U1" s="69"/>
    </row>
    <row r="2" spans="1:22" s="20" customFormat="1" ht="12.95" customHeight="1" x14ac:dyDescent="0.6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 t="s">
        <v>43</v>
      </c>
      <c r="M2" s="18"/>
      <c r="N2" s="19"/>
      <c r="O2" s="19"/>
      <c r="P2" s="19"/>
      <c r="Q2" s="19"/>
      <c r="R2" s="19"/>
      <c r="S2" s="19"/>
      <c r="T2" s="19"/>
      <c r="U2" s="19"/>
    </row>
    <row r="3" spans="1:22" s="44" customFormat="1" ht="65" x14ac:dyDescent="0.6">
      <c r="A3" s="70" t="s">
        <v>36</v>
      </c>
      <c r="B3" s="43" t="s">
        <v>22</v>
      </c>
      <c r="C3" s="45" t="s">
        <v>23</v>
      </c>
      <c r="D3" s="45" t="s">
        <v>24</v>
      </c>
      <c r="E3" s="45" t="s">
        <v>64</v>
      </c>
      <c r="F3" s="45" t="s">
        <v>25</v>
      </c>
      <c r="G3" s="45" t="s">
        <v>63</v>
      </c>
      <c r="H3" s="45" t="s">
        <v>26</v>
      </c>
      <c r="I3" s="45" t="s">
        <v>62</v>
      </c>
      <c r="J3" s="46" t="s">
        <v>41</v>
      </c>
      <c r="K3" s="46" t="s">
        <v>38</v>
      </c>
      <c r="L3" s="71" t="s">
        <v>37</v>
      </c>
      <c r="M3" s="45" t="s">
        <v>48</v>
      </c>
      <c r="N3" s="45" t="s">
        <v>29</v>
      </c>
      <c r="O3" s="45" t="s">
        <v>65</v>
      </c>
      <c r="P3" s="45" t="s">
        <v>30</v>
      </c>
      <c r="Q3" s="45" t="s">
        <v>31</v>
      </c>
      <c r="R3" s="45" t="s">
        <v>46</v>
      </c>
      <c r="S3" s="45" t="s">
        <v>45</v>
      </c>
      <c r="T3" s="45" t="s">
        <v>40</v>
      </c>
      <c r="U3" s="45" t="s">
        <v>32</v>
      </c>
    </row>
    <row r="4" spans="1:22" ht="26.15" customHeight="1" x14ac:dyDescent="0.6">
      <c r="A4" s="70"/>
      <c r="B4" s="4" t="s">
        <v>27</v>
      </c>
      <c r="C4" s="4" t="s">
        <v>35</v>
      </c>
      <c r="D4" s="4" t="s">
        <v>35</v>
      </c>
      <c r="E4" s="4" t="s">
        <v>39</v>
      </c>
      <c r="F4" s="4" t="s">
        <v>35</v>
      </c>
      <c r="G4" s="4" t="s">
        <v>39</v>
      </c>
      <c r="H4" s="4" t="s">
        <v>35</v>
      </c>
      <c r="I4" s="4" t="s">
        <v>39</v>
      </c>
      <c r="J4" s="40" t="s">
        <v>28</v>
      </c>
      <c r="K4" s="40" t="s">
        <v>28</v>
      </c>
      <c r="L4" s="71"/>
      <c r="M4" s="4" t="s">
        <v>35</v>
      </c>
      <c r="N4" s="4" t="s">
        <v>35</v>
      </c>
      <c r="O4" s="4" t="s">
        <v>39</v>
      </c>
      <c r="P4" s="4" t="s">
        <v>39</v>
      </c>
      <c r="Q4" s="4" t="s">
        <v>39</v>
      </c>
      <c r="R4" s="4" t="s">
        <v>33</v>
      </c>
      <c r="S4" s="4" t="s">
        <v>33</v>
      </c>
      <c r="T4" s="4" t="s">
        <v>33</v>
      </c>
      <c r="U4" s="4" t="s">
        <v>42</v>
      </c>
    </row>
    <row r="5" spans="1:22" ht="26.15" customHeight="1" x14ac:dyDescent="0.6">
      <c r="A5" s="59" t="s">
        <v>44</v>
      </c>
      <c r="B5" s="60">
        <v>25345</v>
      </c>
      <c r="C5" s="61">
        <f>SUM(C6:C37)</f>
        <v>8355.1500000000015</v>
      </c>
      <c r="D5" s="61">
        <f>SUM(D6:D37)</f>
        <v>1875.5599999999997</v>
      </c>
      <c r="E5" s="62">
        <f t="shared" ref="E5:E36" si="0">D5/C5*100</f>
        <v>22.447951263591907</v>
      </c>
      <c r="F5" s="61">
        <f>SUM(F6:F37)</f>
        <v>932.67</v>
      </c>
      <c r="G5" s="63">
        <f t="shared" ref="G5:G36" si="1">F5/D5*100</f>
        <v>49.727548038985695</v>
      </c>
      <c r="H5" s="64">
        <f>SUM(H6:H37)</f>
        <v>594.6</v>
      </c>
      <c r="I5" s="63">
        <f t="shared" ref="I5:I36" si="2">H5/D5*100</f>
        <v>31.702531510588845</v>
      </c>
      <c r="J5" s="65">
        <f>V5/(D5*1000)</f>
        <v>20.350293778924698</v>
      </c>
      <c r="K5" s="65">
        <f>V5/(F5*1000)</f>
        <v>40.923581759893636</v>
      </c>
      <c r="L5" s="59" t="s">
        <v>44</v>
      </c>
      <c r="M5" s="66">
        <f>SUM(M6:M37)</f>
        <v>1831.0100000000004</v>
      </c>
      <c r="N5" s="66">
        <f>SUM(N6:N37)</f>
        <v>1239.1099999999997</v>
      </c>
      <c r="O5" s="67">
        <f t="shared" ref="O5:O10" si="3">N5/C5*100</f>
        <v>14.830493767317158</v>
      </c>
      <c r="P5" s="63">
        <v>58.776927464289962</v>
      </c>
      <c r="Q5" s="63">
        <f>M5/D5*100</f>
        <v>97.624709420119899</v>
      </c>
      <c r="R5" s="66">
        <f>SUM(R6:R37)</f>
        <v>27757</v>
      </c>
      <c r="S5" s="66">
        <f>SUM(S6:S37)</f>
        <v>367</v>
      </c>
      <c r="T5" s="66">
        <f>SUM(T6:T37)</f>
        <v>27390</v>
      </c>
      <c r="U5" s="68">
        <f t="shared" ref="U5:U36" si="4">D5/R5*1000</f>
        <v>67.570702885758536</v>
      </c>
      <c r="V5" s="38">
        <v>38168197</v>
      </c>
    </row>
    <row r="6" spans="1:22" ht="17.149999999999999" customHeight="1" x14ac:dyDescent="0.6">
      <c r="A6" s="47" t="s">
        <v>8</v>
      </c>
      <c r="B6" s="48">
        <v>1110</v>
      </c>
      <c r="C6" s="49">
        <v>178.4</v>
      </c>
      <c r="D6" s="50">
        <v>47.21</v>
      </c>
      <c r="E6" s="51">
        <f t="shared" si="0"/>
        <v>26.463004484304932</v>
      </c>
      <c r="F6" s="49">
        <v>5.5</v>
      </c>
      <c r="G6" s="52">
        <f t="shared" si="1"/>
        <v>11.650074136835416</v>
      </c>
      <c r="H6" s="50">
        <v>3.59</v>
      </c>
      <c r="I6" s="52">
        <f t="shared" si="2"/>
        <v>7.6043211184071158</v>
      </c>
      <c r="J6" s="53">
        <f>V6/(D6*1000)</f>
        <v>29.957869095530608</v>
      </c>
      <c r="K6" s="53">
        <f t="shared" ref="K6:K36" si="5">V6/(F6*1000)</f>
        <v>257.14745454545454</v>
      </c>
      <c r="L6" s="47" t="s">
        <v>8</v>
      </c>
      <c r="M6" s="54">
        <v>58.51</v>
      </c>
      <c r="N6" s="55">
        <v>54.59</v>
      </c>
      <c r="O6" s="56">
        <f t="shared" si="3"/>
        <v>30.599775784753362</v>
      </c>
      <c r="P6" s="52">
        <v>69.723822182838575</v>
      </c>
      <c r="Q6" s="52">
        <f t="shared" ref="Q6:Q36" si="6">M6/D6*100</f>
        <v>123.93560686295275</v>
      </c>
      <c r="R6" s="49">
        <f t="shared" ref="R6:R36" si="7">SUM(S6,T6)</f>
        <v>450</v>
      </c>
      <c r="S6" s="57">
        <v>20</v>
      </c>
      <c r="T6" s="57">
        <v>430</v>
      </c>
      <c r="U6" s="58">
        <f t="shared" si="4"/>
        <v>104.91111111111111</v>
      </c>
      <c r="V6" s="38">
        <v>1414311</v>
      </c>
    </row>
    <row r="7" spans="1:22" ht="17.149999999999999" customHeight="1" x14ac:dyDescent="0.6">
      <c r="A7" s="32" t="s">
        <v>55</v>
      </c>
      <c r="B7" s="14"/>
      <c r="C7" s="33">
        <v>129.04</v>
      </c>
      <c r="D7" s="34">
        <v>77.17</v>
      </c>
      <c r="E7" s="17">
        <f t="shared" si="0"/>
        <v>59.803161810291385</v>
      </c>
      <c r="F7" s="33">
        <v>16.73</v>
      </c>
      <c r="G7" s="7">
        <f t="shared" si="1"/>
        <v>21.679409096799272</v>
      </c>
      <c r="H7" s="34">
        <v>21.46</v>
      </c>
      <c r="I7" s="7">
        <f t="shared" si="2"/>
        <v>27.808733963975641</v>
      </c>
      <c r="J7" s="42">
        <f t="shared" ref="J7:J36" si="8">V7/(D7*1000)</f>
        <v>15.356926266683944</v>
      </c>
      <c r="K7" s="42">
        <f t="shared" si="5"/>
        <v>70.836461446503293</v>
      </c>
      <c r="L7" s="32" t="s">
        <v>55</v>
      </c>
      <c r="M7" s="35">
        <v>69.510000000000005</v>
      </c>
      <c r="N7" s="36">
        <v>29.72</v>
      </c>
      <c r="O7" s="8">
        <f t="shared" si="3"/>
        <v>23.031618102913825</v>
      </c>
      <c r="P7" s="7">
        <v>88.528163358953776</v>
      </c>
      <c r="Q7" s="7">
        <f t="shared" si="6"/>
        <v>90.073862900090717</v>
      </c>
      <c r="R7" s="33">
        <f t="shared" si="7"/>
        <v>318</v>
      </c>
      <c r="S7" s="37">
        <v>16</v>
      </c>
      <c r="T7" s="37">
        <v>302</v>
      </c>
      <c r="U7" s="9">
        <f t="shared" si="4"/>
        <v>242.67295597484278</v>
      </c>
      <c r="V7" s="38">
        <v>1185094</v>
      </c>
    </row>
    <row r="8" spans="1:22" ht="17.149999999999999" customHeight="1" x14ac:dyDescent="0.6">
      <c r="A8" s="5" t="s">
        <v>13</v>
      </c>
      <c r="B8" s="6">
        <v>967</v>
      </c>
      <c r="C8" s="33">
        <v>206.52</v>
      </c>
      <c r="D8" s="34">
        <v>97.32</v>
      </c>
      <c r="E8" s="17">
        <f t="shared" si="0"/>
        <v>47.123765252760016</v>
      </c>
      <c r="F8" s="33">
        <v>60.19</v>
      </c>
      <c r="G8" s="7">
        <f t="shared" si="1"/>
        <v>61.847513357994245</v>
      </c>
      <c r="H8" s="34">
        <v>59.33</v>
      </c>
      <c r="I8" s="7">
        <f t="shared" si="2"/>
        <v>60.963830661734484</v>
      </c>
      <c r="J8" s="42">
        <f t="shared" si="8"/>
        <v>13.415115084258117</v>
      </c>
      <c r="K8" s="42">
        <f t="shared" si="5"/>
        <v>21.690629672703107</v>
      </c>
      <c r="L8" s="5" t="s">
        <v>13</v>
      </c>
      <c r="M8" s="35">
        <v>49.75</v>
      </c>
      <c r="N8" s="36">
        <v>0.57999999999999996</v>
      </c>
      <c r="O8" s="8">
        <f t="shared" si="3"/>
        <v>0.28084447026922327</v>
      </c>
      <c r="P8" s="7">
        <v>91.950113378684804</v>
      </c>
      <c r="Q8" s="7">
        <f t="shared" si="6"/>
        <v>51.12001644060831</v>
      </c>
      <c r="R8" s="33">
        <f t="shared" si="7"/>
        <v>680</v>
      </c>
      <c r="S8" s="37">
        <v>21</v>
      </c>
      <c r="T8" s="37">
        <v>659</v>
      </c>
      <c r="U8" s="9">
        <f t="shared" si="4"/>
        <v>143.11764705882351</v>
      </c>
      <c r="V8" s="38">
        <v>1305559</v>
      </c>
    </row>
    <row r="9" spans="1:22" ht="17.149999999999999" customHeight="1" x14ac:dyDescent="0.6">
      <c r="A9" s="5" t="s">
        <v>12</v>
      </c>
      <c r="B9" s="6">
        <v>417</v>
      </c>
      <c r="C9" s="33">
        <v>92.99</v>
      </c>
      <c r="D9" s="34">
        <v>23.87</v>
      </c>
      <c r="E9" s="17">
        <f t="shared" si="0"/>
        <v>25.66942682008818</v>
      </c>
      <c r="F9" s="33">
        <v>3.84</v>
      </c>
      <c r="G9" s="7">
        <f t="shared" si="1"/>
        <v>16.08713866778383</v>
      </c>
      <c r="H9" s="34">
        <v>3.7</v>
      </c>
      <c r="I9" s="7">
        <f t="shared" si="2"/>
        <v>15.500628403854211</v>
      </c>
      <c r="J9" s="42">
        <f t="shared" si="8"/>
        <v>21.262966066191872</v>
      </c>
      <c r="K9" s="42">
        <f t="shared" si="5"/>
        <v>132.17369791666667</v>
      </c>
      <c r="L9" s="5" t="s">
        <v>12</v>
      </c>
      <c r="M9" s="35">
        <v>29.24</v>
      </c>
      <c r="N9" s="36">
        <v>37.979999999999997</v>
      </c>
      <c r="O9" s="8">
        <f t="shared" si="3"/>
        <v>40.843101408753633</v>
      </c>
      <c r="P9" s="7">
        <v>47.15527459502173</v>
      </c>
      <c r="Q9" s="7">
        <f t="shared" si="6"/>
        <v>122.49685798072893</v>
      </c>
      <c r="R9" s="33">
        <f t="shared" si="7"/>
        <v>49</v>
      </c>
      <c r="S9" s="37">
        <v>4</v>
      </c>
      <c r="T9" s="37">
        <v>45</v>
      </c>
      <c r="U9" s="9">
        <f t="shared" si="4"/>
        <v>487.14285714285717</v>
      </c>
      <c r="V9" s="38">
        <v>507547</v>
      </c>
    </row>
    <row r="10" spans="1:22" ht="17.149999999999999" customHeight="1" x14ac:dyDescent="0.6">
      <c r="A10" s="5" t="s">
        <v>20</v>
      </c>
      <c r="B10" s="6">
        <v>823</v>
      </c>
      <c r="C10" s="33">
        <v>172.43</v>
      </c>
      <c r="D10" s="34">
        <v>55.24</v>
      </c>
      <c r="E10" s="17">
        <f t="shared" si="0"/>
        <v>32.036188598271764</v>
      </c>
      <c r="F10" s="33">
        <v>14.03</v>
      </c>
      <c r="G10" s="7">
        <f t="shared" si="1"/>
        <v>25.398262128892107</v>
      </c>
      <c r="H10" s="34">
        <v>4.37</v>
      </c>
      <c r="I10" s="7">
        <f t="shared" si="2"/>
        <v>7.910934105720492</v>
      </c>
      <c r="J10" s="42">
        <f t="shared" si="8"/>
        <v>17.52440260680666</v>
      </c>
      <c r="K10" s="42">
        <f t="shared" si="5"/>
        <v>68.998431931575197</v>
      </c>
      <c r="L10" s="5" t="s">
        <v>20</v>
      </c>
      <c r="M10" s="35">
        <v>103.86</v>
      </c>
      <c r="N10" s="36">
        <v>31.87</v>
      </c>
      <c r="O10" s="8">
        <f t="shared" si="3"/>
        <v>18.482862610914573</v>
      </c>
      <c r="P10" s="7">
        <v>42.2776672279198</v>
      </c>
      <c r="Q10" s="7">
        <f t="shared" si="6"/>
        <v>188.01593048515568</v>
      </c>
      <c r="R10" s="33">
        <f t="shared" si="7"/>
        <v>1994</v>
      </c>
      <c r="S10" s="37">
        <v>14</v>
      </c>
      <c r="T10" s="37">
        <v>1980</v>
      </c>
      <c r="U10" s="9">
        <f t="shared" si="4"/>
        <v>27.703109327983952</v>
      </c>
      <c r="V10" s="38">
        <v>968048</v>
      </c>
    </row>
    <row r="11" spans="1:22" ht="17.149999999999999" customHeight="1" x14ac:dyDescent="0.6">
      <c r="A11" s="5" t="s">
        <v>2</v>
      </c>
      <c r="B11" s="6">
        <v>1472</v>
      </c>
      <c r="C11" s="33">
        <v>98.64</v>
      </c>
      <c r="D11" s="34">
        <v>76.17</v>
      </c>
      <c r="E11" s="17">
        <f t="shared" si="0"/>
        <v>77.22019464720195</v>
      </c>
      <c r="F11" s="33">
        <v>68.41</v>
      </c>
      <c r="G11" s="7">
        <f t="shared" si="1"/>
        <v>89.812262045424703</v>
      </c>
      <c r="H11" s="34">
        <v>6.23</v>
      </c>
      <c r="I11" s="7">
        <f t="shared" si="2"/>
        <v>8.1790731259025868</v>
      </c>
      <c r="J11" s="42">
        <f t="shared" si="8"/>
        <v>22.569633714060654</v>
      </c>
      <c r="K11" s="42">
        <f t="shared" si="5"/>
        <v>25.129790966233006</v>
      </c>
      <c r="L11" s="5" t="s">
        <v>2</v>
      </c>
      <c r="M11" s="35">
        <v>93.65</v>
      </c>
      <c r="N11" s="36" t="s">
        <v>60</v>
      </c>
      <c r="O11" s="8" t="s">
        <v>60</v>
      </c>
      <c r="P11" s="7">
        <v>95.84748961872404</v>
      </c>
      <c r="Q11" s="7">
        <f t="shared" si="6"/>
        <v>122.94866745437838</v>
      </c>
      <c r="R11" s="33">
        <f t="shared" si="7"/>
        <v>1500</v>
      </c>
      <c r="S11" s="37">
        <v>2</v>
      </c>
      <c r="T11" s="37">
        <v>1498</v>
      </c>
      <c r="U11" s="9">
        <f t="shared" si="4"/>
        <v>50.78</v>
      </c>
      <c r="V11" s="38">
        <v>1719129</v>
      </c>
    </row>
    <row r="12" spans="1:22" ht="17.149999999999999" customHeight="1" x14ac:dyDescent="0.6">
      <c r="A12" s="5" t="s">
        <v>17</v>
      </c>
      <c r="B12" s="6">
        <v>439</v>
      </c>
      <c r="C12" s="33">
        <v>97.62</v>
      </c>
      <c r="D12" s="34">
        <v>21.5</v>
      </c>
      <c r="E12" s="17">
        <f t="shared" si="0"/>
        <v>22.024175373898792</v>
      </c>
      <c r="F12" s="33">
        <v>20.93</v>
      </c>
      <c r="G12" s="7">
        <f t="shared" si="1"/>
        <v>97.348837209302317</v>
      </c>
      <c r="H12" s="34">
        <v>1.39</v>
      </c>
      <c r="I12" s="7">
        <f t="shared" si="2"/>
        <v>6.4651162790697674</v>
      </c>
      <c r="J12" s="42">
        <f t="shared" si="8"/>
        <v>21.809302325581395</v>
      </c>
      <c r="K12" s="42">
        <f t="shared" si="5"/>
        <v>22.403248924988056</v>
      </c>
      <c r="L12" s="5" t="s">
        <v>17</v>
      </c>
      <c r="M12" s="35">
        <v>27.16</v>
      </c>
      <c r="N12" s="36">
        <v>41.95</v>
      </c>
      <c r="O12" s="8">
        <f t="shared" ref="O12:O22" si="9">N12/C12*100</f>
        <v>42.97275148535136</v>
      </c>
      <c r="P12" s="7">
        <v>84.712371946414493</v>
      </c>
      <c r="Q12" s="7">
        <f t="shared" si="6"/>
        <v>126.32558139534883</v>
      </c>
      <c r="R12" s="33">
        <f t="shared" si="7"/>
        <v>299</v>
      </c>
      <c r="S12" s="37">
        <v>28</v>
      </c>
      <c r="T12" s="37">
        <v>271</v>
      </c>
      <c r="U12" s="9">
        <f t="shared" si="4"/>
        <v>71.906354515050154</v>
      </c>
      <c r="V12" s="38">
        <v>468900</v>
      </c>
    </row>
    <row r="13" spans="1:22" ht="17.149999999999999" customHeight="1" x14ac:dyDescent="0.6">
      <c r="A13" s="5" t="s">
        <v>15</v>
      </c>
      <c r="B13" s="6">
        <v>1287</v>
      </c>
      <c r="C13" s="33">
        <v>1053.4000000000001</v>
      </c>
      <c r="D13" s="34">
        <v>254.69</v>
      </c>
      <c r="E13" s="17">
        <f t="shared" si="0"/>
        <v>24.17790013290298</v>
      </c>
      <c r="F13" s="33">
        <v>176.04</v>
      </c>
      <c r="G13" s="7">
        <f t="shared" si="1"/>
        <v>69.119321528132232</v>
      </c>
      <c r="H13" s="34">
        <v>115.92</v>
      </c>
      <c r="I13" s="7">
        <f t="shared" si="2"/>
        <v>45.514154462287486</v>
      </c>
      <c r="J13" s="42">
        <f t="shared" si="8"/>
        <v>7.2855275040245004</v>
      </c>
      <c r="K13" s="42">
        <f t="shared" si="5"/>
        <v>10.540507839127471</v>
      </c>
      <c r="L13" s="5" t="s">
        <v>15</v>
      </c>
      <c r="M13" s="35">
        <v>154.54</v>
      </c>
      <c r="N13" s="36">
        <v>4.03</v>
      </c>
      <c r="O13" s="8">
        <f t="shared" si="9"/>
        <v>0.38257072337193848</v>
      </c>
      <c r="P13" s="7">
        <v>41.070420718236498</v>
      </c>
      <c r="Q13" s="7">
        <f t="shared" si="6"/>
        <v>60.677686599395344</v>
      </c>
      <c r="R13" s="33">
        <f t="shared" si="7"/>
        <v>5139</v>
      </c>
      <c r="S13" s="37">
        <v>40</v>
      </c>
      <c r="T13" s="37">
        <v>5099</v>
      </c>
      <c r="U13" s="9">
        <f t="shared" si="4"/>
        <v>49.560225724849197</v>
      </c>
      <c r="V13" s="38">
        <v>1855551</v>
      </c>
    </row>
    <row r="14" spans="1:22" ht="17.149999999999999" customHeight="1" x14ac:dyDescent="0.6">
      <c r="A14" s="5" t="s">
        <v>49</v>
      </c>
      <c r="B14" s="6">
        <v>1105</v>
      </c>
      <c r="C14" s="33">
        <v>142.63999999999999</v>
      </c>
      <c r="D14" s="34">
        <v>41.01</v>
      </c>
      <c r="E14" s="17">
        <f t="shared" si="0"/>
        <v>28.750701065619744</v>
      </c>
      <c r="F14" s="33">
        <v>19.57</v>
      </c>
      <c r="G14" s="7">
        <f t="shared" si="1"/>
        <v>47.72006827603024</v>
      </c>
      <c r="H14" s="34">
        <v>5.04</v>
      </c>
      <c r="I14" s="7">
        <f t="shared" si="2"/>
        <v>12.289685442574982</v>
      </c>
      <c r="J14" s="42">
        <f t="shared" si="8"/>
        <v>38.076810534016097</v>
      </c>
      <c r="K14" s="42">
        <f t="shared" si="5"/>
        <v>79.792028615227395</v>
      </c>
      <c r="L14" s="5" t="s">
        <v>49</v>
      </c>
      <c r="M14" s="35">
        <v>71.430000000000007</v>
      </c>
      <c r="N14" s="36">
        <v>77.52</v>
      </c>
      <c r="O14" s="8">
        <f t="shared" si="9"/>
        <v>54.346606842400448</v>
      </c>
      <c r="P14" s="7">
        <v>72.712765957446805</v>
      </c>
      <c r="Q14" s="7">
        <f t="shared" si="6"/>
        <v>174.17702999268474</v>
      </c>
      <c r="R14" s="33">
        <f t="shared" si="7"/>
        <v>1688</v>
      </c>
      <c r="S14" s="37">
        <v>8</v>
      </c>
      <c r="T14" s="37">
        <v>1680</v>
      </c>
      <c r="U14" s="9">
        <f t="shared" si="4"/>
        <v>24.295023696682463</v>
      </c>
      <c r="V14" s="38">
        <v>1561530</v>
      </c>
    </row>
    <row r="15" spans="1:22" ht="17.149999999999999" customHeight="1" x14ac:dyDescent="0.6">
      <c r="A15" s="5" t="s">
        <v>50</v>
      </c>
      <c r="B15" s="6">
        <v>817</v>
      </c>
      <c r="C15" s="33">
        <v>126.5</v>
      </c>
      <c r="D15" s="34">
        <v>31.58</v>
      </c>
      <c r="E15" s="17">
        <f t="shared" si="0"/>
        <v>24.964426877470355</v>
      </c>
      <c r="F15" s="33">
        <v>22.39</v>
      </c>
      <c r="G15" s="7">
        <f t="shared" si="1"/>
        <v>70.899303356554782</v>
      </c>
      <c r="H15" s="34">
        <v>3.22</v>
      </c>
      <c r="I15" s="7">
        <f t="shared" si="2"/>
        <v>10.196326789107031</v>
      </c>
      <c r="J15" s="42">
        <f t="shared" si="8"/>
        <v>32.612444585180491</v>
      </c>
      <c r="K15" s="42">
        <f t="shared" si="5"/>
        <v>45.998258150960247</v>
      </c>
      <c r="L15" s="5" t="s">
        <v>50</v>
      </c>
      <c r="M15" s="35">
        <v>52.73</v>
      </c>
      <c r="N15" s="36">
        <v>81.33</v>
      </c>
      <c r="O15" s="8">
        <f t="shared" si="9"/>
        <v>64.292490118577078</v>
      </c>
      <c r="P15" s="7">
        <v>83.633474576271183</v>
      </c>
      <c r="Q15" s="7">
        <f t="shared" si="6"/>
        <v>166.97276757441421</v>
      </c>
      <c r="R15" s="33">
        <f t="shared" si="7"/>
        <v>328</v>
      </c>
      <c r="S15" s="37">
        <v>5</v>
      </c>
      <c r="T15" s="37">
        <v>323</v>
      </c>
      <c r="U15" s="9">
        <f t="shared" si="4"/>
        <v>96.280487804878035</v>
      </c>
      <c r="V15" s="38">
        <v>1029901</v>
      </c>
    </row>
    <row r="16" spans="1:22" ht="17.149999999999999" customHeight="1" x14ac:dyDescent="0.6">
      <c r="A16" s="5" t="s">
        <v>6</v>
      </c>
      <c r="B16" s="6">
        <v>474</v>
      </c>
      <c r="C16" s="33">
        <v>132.27000000000001</v>
      </c>
      <c r="D16" s="34">
        <v>27.29</v>
      </c>
      <c r="E16" s="17">
        <f t="shared" si="0"/>
        <v>20.632040523172297</v>
      </c>
      <c r="F16" s="33">
        <v>5.48</v>
      </c>
      <c r="G16" s="7">
        <f t="shared" si="1"/>
        <v>20.080615610113597</v>
      </c>
      <c r="H16" s="34">
        <v>5.61</v>
      </c>
      <c r="I16" s="7">
        <f t="shared" si="2"/>
        <v>20.556980578966659</v>
      </c>
      <c r="J16" s="42">
        <f t="shared" si="8"/>
        <v>20.417002565042139</v>
      </c>
      <c r="K16" s="42">
        <f t="shared" si="5"/>
        <v>101.67518248175182</v>
      </c>
      <c r="L16" s="5" t="s">
        <v>6</v>
      </c>
      <c r="M16" s="35">
        <v>34.24</v>
      </c>
      <c r="N16" s="36">
        <v>9.8800000000000008</v>
      </c>
      <c r="O16" s="8">
        <f t="shared" si="9"/>
        <v>7.4695698193089894</v>
      </c>
      <c r="P16" s="7">
        <v>68.879353861686027</v>
      </c>
      <c r="Q16" s="7">
        <f t="shared" si="6"/>
        <v>125.46720410406745</v>
      </c>
      <c r="R16" s="33">
        <f t="shared" si="7"/>
        <v>202</v>
      </c>
      <c r="S16" s="37">
        <v>2</v>
      </c>
      <c r="T16" s="37">
        <v>200</v>
      </c>
      <c r="U16" s="9">
        <f t="shared" si="4"/>
        <v>135.0990099009901</v>
      </c>
      <c r="V16" s="38">
        <v>557180</v>
      </c>
    </row>
    <row r="17" spans="1:22" ht="17.149999999999999" customHeight="1" x14ac:dyDescent="0.6">
      <c r="A17" s="5" t="s">
        <v>9</v>
      </c>
      <c r="B17" s="6">
        <v>914</v>
      </c>
      <c r="C17" s="33">
        <v>192.13</v>
      </c>
      <c r="D17" s="34">
        <v>69.13</v>
      </c>
      <c r="E17" s="17">
        <f t="shared" si="0"/>
        <v>35.980846301983036</v>
      </c>
      <c r="F17" s="33">
        <v>10.45</v>
      </c>
      <c r="G17" s="7">
        <f t="shared" si="1"/>
        <v>15.116447273253291</v>
      </c>
      <c r="H17" s="34">
        <v>4.5999999999999996</v>
      </c>
      <c r="I17" s="7">
        <f t="shared" si="2"/>
        <v>6.6541299001880505</v>
      </c>
      <c r="J17" s="42">
        <f t="shared" si="8"/>
        <v>15.27219730941704</v>
      </c>
      <c r="K17" s="42">
        <f t="shared" si="5"/>
        <v>101.03033492822966</v>
      </c>
      <c r="L17" s="5" t="s">
        <v>9</v>
      </c>
      <c r="M17" s="35">
        <v>84.27</v>
      </c>
      <c r="N17" s="36">
        <v>15.03</v>
      </c>
      <c r="O17" s="8">
        <f t="shared" si="9"/>
        <v>7.822828293343048</v>
      </c>
      <c r="P17" s="7">
        <v>64.235272254227823</v>
      </c>
      <c r="Q17" s="7">
        <f t="shared" si="6"/>
        <v>121.9007666714885</v>
      </c>
      <c r="R17" s="33">
        <f t="shared" si="7"/>
        <v>1100</v>
      </c>
      <c r="S17" s="37">
        <v>13</v>
      </c>
      <c r="T17" s="37">
        <v>1087</v>
      </c>
      <c r="U17" s="9">
        <f t="shared" si="4"/>
        <v>62.845454545454537</v>
      </c>
      <c r="V17" s="38">
        <v>1055767</v>
      </c>
    </row>
    <row r="18" spans="1:22" ht="17.149999999999999" customHeight="1" x14ac:dyDescent="0.6">
      <c r="A18" s="5" t="s">
        <v>7</v>
      </c>
      <c r="B18" s="6">
        <v>650</v>
      </c>
      <c r="C18" s="33">
        <v>265.2</v>
      </c>
      <c r="D18" s="34">
        <v>75.64</v>
      </c>
      <c r="E18" s="17">
        <f t="shared" si="0"/>
        <v>28.521870286576174</v>
      </c>
      <c r="F18" s="33">
        <v>2</v>
      </c>
      <c r="G18" s="7">
        <f t="shared" si="1"/>
        <v>2.6441036488630352</v>
      </c>
      <c r="H18" s="34">
        <v>47.96</v>
      </c>
      <c r="I18" s="7">
        <f t="shared" si="2"/>
        <v>63.405605499735593</v>
      </c>
      <c r="J18" s="42">
        <f t="shared" si="8"/>
        <v>9.9745769434161815</v>
      </c>
      <c r="K18" s="42">
        <f t="shared" si="5"/>
        <v>377.23849999999999</v>
      </c>
      <c r="L18" s="5" t="s">
        <v>7</v>
      </c>
      <c r="M18" s="35">
        <v>28.83</v>
      </c>
      <c r="N18" s="36">
        <v>5.71</v>
      </c>
      <c r="O18" s="8">
        <f t="shared" si="9"/>
        <v>2.1530920060331824</v>
      </c>
      <c r="P18" s="7">
        <v>81.9412848012133</v>
      </c>
      <c r="Q18" s="7">
        <f t="shared" si="6"/>
        <v>38.114754098360656</v>
      </c>
      <c r="R18" s="33">
        <f t="shared" si="7"/>
        <v>586</v>
      </c>
      <c r="S18" s="37">
        <v>27</v>
      </c>
      <c r="T18" s="37">
        <v>559</v>
      </c>
      <c r="U18" s="9">
        <f t="shared" si="4"/>
        <v>129.07849829351537</v>
      </c>
      <c r="V18" s="38">
        <v>754477</v>
      </c>
    </row>
    <row r="19" spans="1:22" ht="17.149999999999999" customHeight="1" x14ac:dyDescent="0.6">
      <c r="A19" s="32" t="s">
        <v>51</v>
      </c>
      <c r="B19" s="14"/>
      <c r="C19" s="33">
        <v>257.68</v>
      </c>
      <c r="D19" s="34">
        <v>24.53</v>
      </c>
      <c r="E19" s="17">
        <f t="shared" si="0"/>
        <v>9.5195591431232529</v>
      </c>
      <c r="F19" s="33">
        <v>11.73</v>
      </c>
      <c r="G19" s="7">
        <f t="shared" si="1"/>
        <v>47.818997146351407</v>
      </c>
      <c r="H19" s="34">
        <v>6.51</v>
      </c>
      <c r="I19" s="7">
        <f t="shared" si="2"/>
        <v>26.538931920097834</v>
      </c>
      <c r="J19" s="42">
        <f t="shared" si="8"/>
        <v>43.486384019567879</v>
      </c>
      <c r="K19" s="42">
        <f t="shared" si="5"/>
        <v>90.939556692242121</v>
      </c>
      <c r="L19" s="32" t="s">
        <v>51</v>
      </c>
      <c r="M19" s="35">
        <v>21.82</v>
      </c>
      <c r="N19" s="36">
        <v>2.1</v>
      </c>
      <c r="O19" s="8">
        <f t="shared" si="9"/>
        <v>0.81496429680223537</v>
      </c>
      <c r="P19" s="7">
        <v>33.538419469510529</v>
      </c>
      <c r="Q19" s="7">
        <f t="shared" si="6"/>
        <v>88.952303302079088</v>
      </c>
      <c r="R19" s="33">
        <f t="shared" si="7"/>
        <v>76</v>
      </c>
      <c r="S19" s="37">
        <v>10</v>
      </c>
      <c r="T19" s="37">
        <v>66</v>
      </c>
      <c r="U19" s="9">
        <f t="shared" si="4"/>
        <v>322.76315789473688</v>
      </c>
      <c r="V19" s="38">
        <v>1066721</v>
      </c>
    </row>
    <row r="20" spans="1:22" ht="17.149999999999999" customHeight="1" x14ac:dyDescent="0.6">
      <c r="A20" s="5" t="s">
        <v>5</v>
      </c>
      <c r="B20" s="6">
        <v>848</v>
      </c>
      <c r="C20" s="33">
        <v>339.73</v>
      </c>
      <c r="D20" s="34">
        <v>77.23</v>
      </c>
      <c r="E20" s="17">
        <f t="shared" si="0"/>
        <v>22.732758366938452</v>
      </c>
      <c r="F20" s="33">
        <v>16.47</v>
      </c>
      <c r="G20" s="7">
        <f t="shared" si="1"/>
        <v>21.325909620613746</v>
      </c>
      <c r="H20" s="34">
        <v>61.01</v>
      </c>
      <c r="I20" s="7">
        <f t="shared" si="2"/>
        <v>78.997798782856393</v>
      </c>
      <c r="J20" s="42">
        <f t="shared" si="8"/>
        <v>15.490470024601839</v>
      </c>
      <c r="K20" s="42">
        <f t="shared" si="5"/>
        <v>72.636854887674559</v>
      </c>
      <c r="L20" s="5" t="s">
        <v>5</v>
      </c>
      <c r="M20" s="35">
        <v>32.46</v>
      </c>
      <c r="N20" s="36">
        <v>4.82</v>
      </c>
      <c r="O20" s="8">
        <f t="shared" si="9"/>
        <v>1.4187737320813587</v>
      </c>
      <c r="P20" s="7">
        <v>69.929373415429197</v>
      </c>
      <c r="Q20" s="7">
        <f t="shared" si="6"/>
        <v>42.030299106564804</v>
      </c>
      <c r="R20" s="33">
        <f t="shared" si="7"/>
        <v>1154</v>
      </c>
      <c r="S20" s="37">
        <v>8</v>
      </c>
      <c r="T20" s="37">
        <v>1146</v>
      </c>
      <c r="U20" s="9">
        <f t="shared" si="4"/>
        <v>66.92374350086655</v>
      </c>
      <c r="V20" s="38">
        <v>1196329</v>
      </c>
    </row>
    <row r="21" spans="1:22" ht="17.149999999999999" customHeight="1" x14ac:dyDescent="0.6">
      <c r="A21" s="5" t="s">
        <v>11</v>
      </c>
      <c r="B21" s="6">
        <v>478</v>
      </c>
      <c r="C21" s="33">
        <v>758.12</v>
      </c>
      <c r="D21" s="34">
        <v>36.75</v>
      </c>
      <c r="E21" s="17">
        <f t="shared" si="0"/>
        <v>4.8475175433968243</v>
      </c>
      <c r="F21" s="33">
        <v>25.79</v>
      </c>
      <c r="G21" s="7">
        <f t="shared" si="1"/>
        <v>70.176870748299308</v>
      </c>
      <c r="H21" s="34">
        <v>9.7899999999999991</v>
      </c>
      <c r="I21" s="7">
        <f t="shared" si="2"/>
        <v>26.639455782312922</v>
      </c>
      <c r="J21" s="42">
        <f t="shared" si="8"/>
        <v>22.885850340136056</v>
      </c>
      <c r="K21" s="42">
        <f t="shared" si="5"/>
        <v>32.611671190383866</v>
      </c>
      <c r="L21" s="5" t="s">
        <v>11</v>
      </c>
      <c r="M21" s="35">
        <v>28.65</v>
      </c>
      <c r="N21" s="36">
        <v>216.7</v>
      </c>
      <c r="O21" s="8">
        <f t="shared" si="9"/>
        <v>28.583865351131742</v>
      </c>
      <c r="P21" s="7">
        <v>23.863636363636363</v>
      </c>
      <c r="Q21" s="7">
        <f t="shared" si="6"/>
        <v>77.959183673469383</v>
      </c>
      <c r="R21" s="33">
        <f>SUM(S21,T21)</f>
        <v>21</v>
      </c>
      <c r="S21" s="37" t="s">
        <v>60</v>
      </c>
      <c r="T21" s="37">
        <v>21</v>
      </c>
      <c r="U21" s="9">
        <f t="shared" si="4"/>
        <v>1750</v>
      </c>
      <c r="V21" s="38">
        <v>841055</v>
      </c>
    </row>
    <row r="22" spans="1:22" ht="17.149999999999999" customHeight="1" x14ac:dyDescent="0.6">
      <c r="A22" s="32" t="s">
        <v>58</v>
      </c>
      <c r="B22" s="14"/>
      <c r="C22" s="33">
        <v>338.06</v>
      </c>
      <c r="D22" s="34">
        <v>26.62</v>
      </c>
      <c r="E22" s="17">
        <f t="shared" si="0"/>
        <v>7.8743418328107442</v>
      </c>
      <c r="F22" s="33">
        <v>15.45</v>
      </c>
      <c r="G22" s="7">
        <f t="shared" si="1"/>
        <v>58.03906836964687</v>
      </c>
      <c r="H22" s="34">
        <v>12.5</v>
      </c>
      <c r="I22" s="7">
        <f t="shared" si="2"/>
        <v>46.957175056348611</v>
      </c>
      <c r="J22" s="42">
        <f t="shared" si="8"/>
        <v>24.141359879789633</v>
      </c>
      <c r="K22" s="42">
        <f t="shared" si="5"/>
        <v>41.595016181229774</v>
      </c>
      <c r="L22" s="32" t="s">
        <v>59</v>
      </c>
      <c r="M22" s="35">
        <v>16.18</v>
      </c>
      <c r="N22" s="36">
        <v>13.14</v>
      </c>
      <c r="O22" s="8">
        <f t="shared" si="9"/>
        <v>3.8868839850914041</v>
      </c>
      <c r="P22" s="7">
        <v>89.000334336342362</v>
      </c>
      <c r="Q22" s="7">
        <f t="shared" si="6"/>
        <v>60.781367392937632</v>
      </c>
      <c r="R22" s="33">
        <f t="shared" si="7"/>
        <v>949</v>
      </c>
      <c r="S22" s="37">
        <v>5</v>
      </c>
      <c r="T22" s="37">
        <v>944</v>
      </c>
      <c r="U22" s="9">
        <f t="shared" si="4"/>
        <v>28.050579557428872</v>
      </c>
      <c r="V22" s="38">
        <v>642643</v>
      </c>
    </row>
    <row r="23" spans="1:22" ht="17.149999999999999" customHeight="1" x14ac:dyDescent="0.6">
      <c r="A23" s="5" t="s">
        <v>14</v>
      </c>
      <c r="B23" s="6">
        <v>731</v>
      </c>
      <c r="C23" s="33">
        <v>314.97000000000003</v>
      </c>
      <c r="D23" s="34">
        <v>116.9</v>
      </c>
      <c r="E23" s="17">
        <f t="shared" si="0"/>
        <v>37.114645839286283</v>
      </c>
      <c r="F23" s="33">
        <v>36.29</v>
      </c>
      <c r="G23" s="7">
        <f t="shared" si="1"/>
        <v>31.043627031650985</v>
      </c>
      <c r="H23" s="34">
        <v>79.150000000000006</v>
      </c>
      <c r="I23" s="7">
        <f t="shared" si="2"/>
        <v>67.707442258340464</v>
      </c>
      <c r="J23" s="42">
        <f t="shared" si="8"/>
        <v>8.4102566295979475</v>
      </c>
      <c r="K23" s="42">
        <f t="shared" si="5"/>
        <v>27.0917332598512</v>
      </c>
      <c r="L23" s="5" t="s">
        <v>14</v>
      </c>
      <c r="M23" s="35">
        <v>40.6</v>
      </c>
      <c r="N23" s="36" t="s">
        <v>60</v>
      </c>
      <c r="O23" s="8" t="s">
        <v>60</v>
      </c>
      <c r="P23" s="7">
        <v>57.6458405246807</v>
      </c>
      <c r="Q23" s="7">
        <f t="shared" si="6"/>
        <v>34.730538922155688</v>
      </c>
      <c r="R23" s="33">
        <f t="shared" si="7"/>
        <v>359</v>
      </c>
      <c r="S23" s="37">
        <v>9</v>
      </c>
      <c r="T23" s="37">
        <v>350</v>
      </c>
      <c r="U23" s="9">
        <f t="shared" si="4"/>
        <v>325.62674094707523</v>
      </c>
      <c r="V23" s="38">
        <v>983159</v>
      </c>
    </row>
    <row r="24" spans="1:22" ht="17.149999999999999" customHeight="1" x14ac:dyDescent="0.6">
      <c r="A24" s="5" t="s">
        <v>21</v>
      </c>
      <c r="B24" s="6">
        <v>691</v>
      </c>
      <c r="C24" s="33">
        <v>52.13</v>
      </c>
      <c r="D24" s="34">
        <v>45.68</v>
      </c>
      <c r="E24" s="17">
        <f t="shared" si="0"/>
        <v>87.627086130826768</v>
      </c>
      <c r="F24" s="33">
        <v>35.590000000000003</v>
      </c>
      <c r="G24" s="7">
        <f t="shared" si="1"/>
        <v>77.911558669001764</v>
      </c>
      <c r="H24" s="34">
        <v>13.99</v>
      </c>
      <c r="I24" s="7">
        <f t="shared" si="2"/>
        <v>30.626094570928196</v>
      </c>
      <c r="J24" s="42">
        <f t="shared" si="8"/>
        <v>16.739842381786339</v>
      </c>
      <c r="K24" s="42">
        <f t="shared" si="5"/>
        <v>21.485698229839844</v>
      </c>
      <c r="L24" s="5" t="s">
        <v>21</v>
      </c>
      <c r="M24" s="35">
        <v>49.79</v>
      </c>
      <c r="N24" s="36">
        <v>4.42</v>
      </c>
      <c r="O24" s="8">
        <f t="shared" ref="O24:O36" si="10">N24/C24*100</f>
        <v>8.4788029925187018</v>
      </c>
      <c r="P24" s="7">
        <v>97.836795887770407</v>
      </c>
      <c r="Q24" s="7">
        <f t="shared" si="6"/>
        <v>108.99737302977232</v>
      </c>
      <c r="R24" s="33">
        <f t="shared" si="7"/>
        <v>749</v>
      </c>
      <c r="S24" s="37">
        <v>9</v>
      </c>
      <c r="T24" s="37">
        <v>740</v>
      </c>
      <c r="U24" s="9">
        <f t="shared" si="4"/>
        <v>60.987983978638184</v>
      </c>
      <c r="V24" s="38">
        <v>764676</v>
      </c>
    </row>
    <row r="25" spans="1:22" ht="17.149999999999999" customHeight="1" x14ac:dyDescent="0.6">
      <c r="A25" s="5" t="s">
        <v>10</v>
      </c>
      <c r="B25" s="6">
        <v>1563</v>
      </c>
      <c r="C25" s="33">
        <v>439.42</v>
      </c>
      <c r="D25" s="34">
        <v>77.349999999999994</v>
      </c>
      <c r="E25" s="17">
        <f t="shared" si="0"/>
        <v>17.602749078330522</v>
      </c>
      <c r="F25" s="33">
        <v>16.309999999999999</v>
      </c>
      <c r="G25" s="7">
        <f t="shared" si="1"/>
        <v>21.085972850678733</v>
      </c>
      <c r="H25" s="34">
        <v>14.51</v>
      </c>
      <c r="I25" s="7">
        <f t="shared" si="2"/>
        <v>18.758888170652877</v>
      </c>
      <c r="J25" s="42">
        <f t="shared" si="8"/>
        <v>21.492010342598579</v>
      </c>
      <c r="K25" s="42">
        <f t="shared" si="5"/>
        <v>101.92562844880443</v>
      </c>
      <c r="L25" s="5" t="s">
        <v>10</v>
      </c>
      <c r="M25" s="35">
        <v>99.56</v>
      </c>
      <c r="N25" s="36">
        <v>332.25</v>
      </c>
      <c r="O25" s="8">
        <f t="shared" si="10"/>
        <v>75.611032724955621</v>
      </c>
      <c r="P25" s="7">
        <v>81.378221988427129</v>
      </c>
      <c r="Q25" s="7">
        <f t="shared" si="6"/>
        <v>128.71363930187459</v>
      </c>
      <c r="R25" s="33">
        <f t="shared" si="7"/>
        <v>634</v>
      </c>
      <c r="S25" s="37">
        <v>9</v>
      </c>
      <c r="T25" s="37">
        <v>625</v>
      </c>
      <c r="U25" s="9">
        <f t="shared" si="4"/>
        <v>122.00315457413248</v>
      </c>
      <c r="V25" s="38">
        <v>1662407</v>
      </c>
    </row>
    <row r="26" spans="1:22" ht="17.149999999999999" customHeight="1" x14ac:dyDescent="0.6">
      <c r="A26" s="5" t="s">
        <v>3</v>
      </c>
      <c r="B26" s="6">
        <v>2136</v>
      </c>
      <c r="C26" s="33">
        <v>162.1</v>
      </c>
      <c r="D26" s="34">
        <v>99.2</v>
      </c>
      <c r="E26" s="17">
        <f t="shared" si="0"/>
        <v>61.19679210363973</v>
      </c>
      <c r="F26" s="33">
        <v>73.709999999999994</v>
      </c>
      <c r="G26" s="7">
        <f t="shared" si="1"/>
        <v>74.304435483870961</v>
      </c>
      <c r="H26" s="34">
        <v>18.010000000000002</v>
      </c>
      <c r="I26" s="7">
        <f t="shared" si="2"/>
        <v>18.155241935483872</v>
      </c>
      <c r="J26" s="42">
        <f t="shared" si="8"/>
        <v>25.647227822580646</v>
      </c>
      <c r="K26" s="42">
        <f t="shared" si="5"/>
        <v>34.51641568308235</v>
      </c>
      <c r="L26" s="5" t="s">
        <v>3</v>
      </c>
      <c r="M26" s="35">
        <v>110.14</v>
      </c>
      <c r="N26" s="36">
        <v>7.92</v>
      </c>
      <c r="O26" s="8">
        <f t="shared" si="10"/>
        <v>4.8858729179518816</v>
      </c>
      <c r="P26" s="7">
        <v>95.028259411821054</v>
      </c>
      <c r="Q26" s="7">
        <f t="shared" si="6"/>
        <v>111.02822580645162</v>
      </c>
      <c r="R26" s="33">
        <f t="shared" si="7"/>
        <v>1501</v>
      </c>
      <c r="S26" s="37">
        <v>11</v>
      </c>
      <c r="T26" s="37">
        <v>1490</v>
      </c>
      <c r="U26" s="9">
        <f t="shared" si="4"/>
        <v>66.089273817455037</v>
      </c>
      <c r="V26" s="38">
        <v>2544205</v>
      </c>
    </row>
    <row r="27" spans="1:22" ht="17.149999999999999" customHeight="1" x14ac:dyDescent="0.6">
      <c r="A27" s="32" t="s">
        <v>57</v>
      </c>
      <c r="B27" s="14"/>
      <c r="C27" s="33">
        <v>229.62</v>
      </c>
      <c r="D27" s="34">
        <v>23.62</v>
      </c>
      <c r="E27" s="17">
        <f t="shared" si="0"/>
        <v>10.28656040414598</v>
      </c>
      <c r="F27" s="33">
        <v>14.06</v>
      </c>
      <c r="G27" s="7">
        <f t="shared" si="1"/>
        <v>59.525825571549532</v>
      </c>
      <c r="H27" s="34">
        <v>1.91</v>
      </c>
      <c r="I27" s="7">
        <f t="shared" si="2"/>
        <v>8.0863674851820484</v>
      </c>
      <c r="J27" s="42">
        <f t="shared" si="8"/>
        <v>21.063717188823031</v>
      </c>
      <c r="K27" s="42">
        <f t="shared" si="5"/>
        <v>35.385846372688476</v>
      </c>
      <c r="L27" s="32" t="s">
        <v>57</v>
      </c>
      <c r="M27" s="35">
        <v>25.64</v>
      </c>
      <c r="N27" s="36">
        <v>10.02</v>
      </c>
      <c r="O27" s="8">
        <f t="shared" si="10"/>
        <v>4.3637313822837731</v>
      </c>
      <c r="P27" s="7">
        <v>76.514415289925495</v>
      </c>
      <c r="Q27" s="7">
        <f t="shared" si="6"/>
        <v>108.55207451312448</v>
      </c>
      <c r="R27" s="33">
        <f t="shared" si="7"/>
        <v>582</v>
      </c>
      <c r="S27" s="37">
        <v>7</v>
      </c>
      <c r="T27" s="37">
        <v>575</v>
      </c>
      <c r="U27" s="9">
        <f t="shared" si="4"/>
        <v>40.584192439862548</v>
      </c>
      <c r="V27" s="38">
        <v>497525</v>
      </c>
    </row>
    <row r="28" spans="1:22" ht="17.149999999999999" customHeight="1" x14ac:dyDescent="0.6">
      <c r="A28" s="32" t="s">
        <v>52</v>
      </c>
      <c r="B28" s="14"/>
      <c r="C28" s="33">
        <v>470.7</v>
      </c>
      <c r="D28" s="34">
        <v>17.420000000000002</v>
      </c>
      <c r="E28" s="17">
        <f t="shared" si="0"/>
        <v>3.700871043127258</v>
      </c>
      <c r="F28" s="33">
        <v>15.03</v>
      </c>
      <c r="G28" s="7">
        <f t="shared" si="1"/>
        <v>86.280137772675076</v>
      </c>
      <c r="H28" s="34">
        <v>2.17</v>
      </c>
      <c r="I28" s="7">
        <f t="shared" si="2"/>
        <v>12.456946039035589</v>
      </c>
      <c r="J28" s="42">
        <f t="shared" si="8"/>
        <v>32.788289322617679</v>
      </c>
      <c r="K28" s="42">
        <f t="shared" si="5"/>
        <v>38.002129075182964</v>
      </c>
      <c r="L28" s="32" t="s">
        <v>52</v>
      </c>
      <c r="M28" s="35">
        <v>17.79</v>
      </c>
      <c r="N28" s="36">
        <v>0.37</v>
      </c>
      <c r="O28" s="8">
        <f t="shared" si="10"/>
        <v>7.8606330996388363E-2</v>
      </c>
      <c r="P28" s="7">
        <v>99.42922374429223</v>
      </c>
      <c r="Q28" s="7">
        <f t="shared" si="6"/>
        <v>102.12399540757748</v>
      </c>
      <c r="R28" s="33">
        <f t="shared" si="7"/>
        <v>264</v>
      </c>
      <c r="S28" s="37">
        <v>10</v>
      </c>
      <c r="T28" s="37">
        <v>254</v>
      </c>
      <c r="U28" s="9">
        <f t="shared" si="4"/>
        <v>65.984848484848499</v>
      </c>
      <c r="V28" s="38">
        <v>571172</v>
      </c>
    </row>
    <row r="29" spans="1:22" ht="17.149999999999999" customHeight="1" x14ac:dyDescent="0.6">
      <c r="A29" s="5" t="s">
        <v>1</v>
      </c>
      <c r="B29" s="6">
        <v>1262</v>
      </c>
      <c r="C29" s="33">
        <v>178.07</v>
      </c>
      <c r="D29" s="34">
        <v>52.53</v>
      </c>
      <c r="E29" s="17">
        <f t="shared" si="0"/>
        <v>29.49963497500983</v>
      </c>
      <c r="F29" s="33">
        <v>25.26</v>
      </c>
      <c r="G29" s="7">
        <f t="shared" si="1"/>
        <v>48.086807538549401</v>
      </c>
      <c r="H29" s="34">
        <v>25.7</v>
      </c>
      <c r="I29" s="7">
        <f t="shared" si="2"/>
        <v>48.924424138587469</v>
      </c>
      <c r="J29" s="42">
        <f t="shared" si="8"/>
        <v>31.33548448505616</v>
      </c>
      <c r="K29" s="42">
        <f t="shared" si="5"/>
        <v>65.164410134600161</v>
      </c>
      <c r="L29" s="5" t="s">
        <v>1</v>
      </c>
      <c r="M29" s="35">
        <v>49.59</v>
      </c>
      <c r="N29" s="36">
        <v>9.1199999999999992</v>
      </c>
      <c r="O29" s="8">
        <f t="shared" si="10"/>
        <v>5.1215814005728086</v>
      </c>
      <c r="P29" s="7">
        <v>51.238782676550912</v>
      </c>
      <c r="Q29" s="7">
        <f t="shared" si="6"/>
        <v>94.403198172472884</v>
      </c>
      <c r="R29" s="33">
        <f t="shared" si="7"/>
        <v>622</v>
      </c>
      <c r="S29" s="37">
        <v>11</v>
      </c>
      <c r="T29" s="37">
        <v>611</v>
      </c>
      <c r="U29" s="9">
        <f t="shared" si="4"/>
        <v>84.453376205787791</v>
      </c>
      <c r="V29" s="38">
        <v>1646053</v>
      </c>
    </row>
    <row r="30" spans="1:22" ht="17.149999999999999" customHeight="1" x14ac:dyDescent="0.6">
      <c r="A30" s="32" t="s">
        <v>53</v>
      </c>
      <c r="B30" s="14"/>
      <c r="C30" s="33">
        <v>153.76</v>
      </c>
      <c r="D30" s="34">
        <v>17.899999999999999</v>
      </c>
      <c r="E30" s="17">
        <f t="shared" si="0"/>
        <v>11.641519250780437</v>
      </c>
      <c r="F30" s="33">
        <v>2.78</v>
      </c>
      <c r="G30" s="7">
        <f t="shared" si="1"/>
        <v>15.53072625698324</v>
      </c>
      <c r="H30" s="34">
        <v>8.39</v>
      </c>
      <c r="I30" s="7">
        <f t="shared" si="2"/>
        <v>46.871508379888276</v>
      </c>
      <c r="J30" s="42">
        <f t="shared" si="8"/>
        <v>14.45145251396648</v>
      </c>
      <c r="K30" s="42">
        <f t="shared" si="5"/>
        <v>93.050719424460425</v>
      </c>
      <c r="L30" s="32" t="s">
        <v>53</v>
      </c>
      <c r="M30" s="35">
        <v>12.16</v>
      </c>
      <c r="N30" s="36">
        <v>5.08</v>
      </c>
      <c r="O30" s="8">
        <f t="shared" si="10"/>
        <v>3.3038501560874094</v>
      </c>
      <c r="P30" s="7">
        <v>88.657751362060438</v>
      </c>
      <c r="Q30" s="7">
        <f t="shared" si="6"/>
        <v>67.932960893854755</v>
      </c>
      <c r="R30" s="33">
        <f t="shared" si="7"/>
        <v>330</v>
      </c>
      <c r="S30" s="37" t="s">
        <v>60</v>
      </c>
      <c r="T30" s="37">
        <v>330</v>
      </c>
      <c r="U30" s="9">
        <f t="shared" si="4"/>
        <v>54.242424242424235</v>
      </c>
      <c r="V30" s="38">
        <v>258681</v>
      </c>
    </row>
    <row r="31" spans="1:22" s="3" customFormat="1" ht="17.149999999999999" customHeight="1" x14ac:dyDescent="0.6">
      <c r="A31" s="5" t="s">
        <v>0</v>
      </c>
      <c r="B31" s="6">
        <v>3163</v>
      </c>
      <c r="C31" s="33">
        <v>152.76</v>
      </c>
      <c r="D31" s="34">
        <v>84.12</v>
      </c>
      <c r="E31" s="17">
        <f t="shared" si="0"/>
        <v>55.066771406127266</v>
      </c>
      <c r="F31" s="33">
        <v>78.72</v>
      </c>
      <c r="G31" s="7">
        <f t="shared" si="1"/>
        <v>93.580599144079883</v>
      </c>
      <c r="H31" s="34">
        <v>1.35</v>
      </c>
      <c r="I31" s="7">
        <f t="shared" si="2"/>
        <v>1.6048502139800285</v>
      </c>
      <c r="J31" s="42">
        <f t="shared" si="8"/>
        <v>57.20819067998098</v>
      </c>
      <c r="K31" s="42">
        <f t="shared" si="5"/>
        <v>61.132533028455285</v>
      </c>
      <c r="L31" s="5" t="s">
        <v>0</v>
      </c>
      <c r="M31" s="35">
        <v>84.17</v>
      </c>
      <c r="N31" s="36">
        <v>0.55000000000000004</v>
      </c>
      <c r="O31" s="8">
        <f t="shared" si="10"/>
        <v>0.36004189578423679</v>
      </c>
      <c r="P31" s="7">
        <v>78.638870711414427</v>
      </c>
      <c r="Q31" s="7">
        <f t="shared" si="6"/>
        <v>100.05943889681407</v>
      </c>
      <c r="R31" s="33">
        <f t="shared" si="7"/>
        <v>616</v>
      </c>
      <c r="S31" s="37">
        <v>14</v>
      </c>
      <c r="T31" s="37">
        <v>602</v>
      </c>
      <c r="U31" s="9">
        <f t="shared" si="4"/>
        <v>136.55844155844159</v>
      </c>
      <c r="V31" s="39">
        <v>4812353</v>
      </c>
    </row>
    <row r="32" spans="1:22" s="3" customFormat="1" ht="17.149999999999999" customHeight="1" x14ac:dyDescent="0.6">
      <c r="A32" s="32" t="s">
        <v>54</v>
      </c>
      <c r="B32" s="14"/>
      <c r="C32" s="33">
        <v>662</v>
      </c>
      <c r="D32" s="34">
        <v>19.600000000000001</v>
      </c>
      <c r="E32" s="17">
        <f t="shared" si="0"/>
        <v>2.9607250755287011</v>
      </c>
      <c r="F32" s="33">
        <v>6.99</v>
      </c>
      <c r="G32" s="7">
        <f t="shared" si="1"/>
        <v>35.663265306122447</v>
      </c>
      <c r="H32" s="34">
        <v>3.39</v>
      </c>
      <c r="I32" s="7">
        <f t="shared" si="2"/>
        <v>17.295918367346939</v>
      </c>
      <c r="J32" s="42">
        <f t="shared" si="8"/>
        <v>36.643265306122451</v>
      </c>
      <c r="K32" s="42">
        <f t="shared" si="5"/>
        <v>102.74792560801144</v>
      </c>
      <c r="L32" s="32" t="s">
        <v>54</v>
      </c>
      <c r="M32" s="35">
        <v>24.28</v>
      </c>
      <c r="N32" s="36">
        <v>2.17</v>
      </c>
      <c r="O32" s="8">
        <f t="shared" si="10"/>
        <v>0.32779456193353473</v>
      </c>
      <c r="P32" s="7">
        <v>30.387596899224807</v>
      </c>
      <c r="Q32" s="7">
        <f t="shared" si="6"/>
        <v>123.87755102040816</v>
      </c>
      <c r="R32" s="33">
        <f t="shared" si="7"/>
        <v>539</v>
      </c>
      <c r="S32" s="37">
        <v>8</v>
      </c>
      <c r="T32" s="37">
        <v>531</v>
      </c>
      <c r="U32" s="9">
        <f t="shared" si="4"/>
        <v>36.363636363636367</v>
      </c>
      <c r="V32" s="39">
        <v>718208</v>
      </c>
    </row>
    <row r="33" spans="1:22" s="3" customFormat="1" ht="17.149999999999999" customHeight="1" x14ac:dyDescent="0.6">
      <c r="A33" s="5" t="s">
        <v>19</v>
      </c>
      <c r="B33" s="6">
        <v>657</v>
      </c>
      <c r="C33" s="33">
        <v>137.43</v>
      </c>
      <c r="D33" s="34">
        <v>40.549999999999997</v>
      </c>
      <c r="E33" s="17">
        <f t="shared" si="0"/>
        <v>29.505930291784903</v>
      </c>
      <c r="F33" s="33">
        <v>3.02</v>
      </c>
      <c r="G33" s="7">
        <f t="shared" si="1"/>
        <v>7.4475955610357598</v>
      </c>
      <c r="H33" s="34">
        <v>0.05</v>
      </c>
      <c r="I33" s="7">
        <f t="shared" si="2"/>
        <v>0.12330456226880397</v>
      </c>
      <c r="J33" s="42">
        <f t="shared" si="8"/>
        <v>20.220493218249075</v>
      </c>
      <c r="K33" s="42">
        <f t="shared" si="5"/>
        <v>271.50364238410594</v>
      </c>
      <c r="L33" s="5" t="s">
        <v>19</v>
      </c>
      <c r="M33" s="35">
        <v>81</v>
      </c>
      <c r="N33" s="36">
        <v>44.41</v>
      </c>
      <c r="O33" s="8">
        <f t="shared" si="10"/>
        <v>32.31463290402386</v>
      </c>
      <c r="P33" s="7">
        <v>51.702154787708778</v>
      </c>
      <c r="Q33" s="7">
        <f t="shared" si="6"/>
        <v>199.7533908754624</v>
      </c>
      <c r="R33" s="33">
        <f t="shared" si="7"/>
        <v>81</v>
      </c>
      <c r="S33" s="37">
        <v>13</v>
      </c>
      <c r="T33" s="37">
        <v>68</v>
      </c>
      <c r="U33" s="9">
        <f t="shared" si="4"/>
        <v>500.61728395061721</v>
      </c>
      <c r="V33" s="39">
        <v>819941</v>
      </c>
    </row>
    <row r="34" spans="1:22" s="3" customFormat="1" ht="17.149999999999999" customHeight="1" x14ac:dyDescent="0.6">
      <c r="A34" s="5" t="s">
        <v>4</v>
      </c>
      <c r="B34" s="6">
        <v>1493</v>
      </c>
      <c r="C34" s="33">
        <v>148.69</v>
      </c>
      <c r="D34" s="34">
        <v>87.05</v>
      </c>
      <c r="E34" s="17">
        <f t="shared" si="0"/>
        <v>58.544623041226714</v>
      </c>
      <c r="F34" s="33">
        <v>37.32</v>
      </c>
      <c r="G34" s="7">
        <f t="shared" si="1"/>
        <v>42.871912693854107</v>
      </c>
      <c r="H34" s="34">
        <v>27.89</v>
      </c>
      <c r="I34" s="7">
        <f t="shared" si="2"/>
        <v>32.039058012636417</v>
      </c>
      <c r="J34" s="42">
        <f t="shared" si="8"/>
        <v>19.937300402067777</v>
      </c>
      <c r="K34" s="42">
        <f t="shared" si="5"/>
        <v>46.504340836012865</v>
      </c>
      <c r="L34" s="5" t="s">
        <v>4</v>
      </c>
      <c r="M34" s="35">
        <v>87.96</v>
      </c>
      <c r="N34" s="36">
        <v>26.51</v>
      </c>
      <c r="O34" s="8">
        <f t="shared" si="10"/>
        <v>17.829040285157038</v>
      </c>
      <c r="P34" s="7">
        <v>76.574595355383536</v>
      </c>
      <c r="Q34" s="7">
        <f t="shared" si="6"/>
        <v>101.04537622056289</v>
      </c>
      <c r="R34" s="33">
        <f t="shared" si="7"/>
        <v>1955</v>
      </c>
      <c r="S34" s="37">
        <v>15</v>
      </c>
      <c r="T34" s="37">
        <v>1940</v>
      </c>
      <c r="U34" s="9">
        <f t="shared" si="4"/>
        <v>44.526854219948845</v>
      </c>
      <c r="V34" s="39">
        <v>1735542</v>
      </c>
    </row>
    <row r="35" spans="1:22" s="3" customFormat="1" ht="17.149999999999999" customHeight="1" x14ac:dyDescent="0.6">
      <c r="A35" s="5" t="s">
        <v>18</v>
      </c>
      <c r="B35" s="6">
        <v>1924</v>
      </c>
      <c r="C35" s="33">
        <v>506.53</v>
      </c>
      <c r="D35" s="34">
        <v>97.08</v>
      </c>
      <c r="E35" s="17">
        <f t="shared" si="0"/>
        <v>19.16569601010799</v>
      </c>
      <c r="F35" s="33">
        <v>84.96</v>
      </c>
      <c r="G35" s="7">
        <f t="shared" si="1"/>
        <v>87.51545117428924</v>
      </c>
      <c r="H35" s="34">
        <v>11.33</v>
      </c>
      <c r="I35" s="7">
        <f t="shared" si="2"/>
        <v>11.670786979810465</v>
      </c>
      <c r="J35" s="42">
        <f t="shared" si="8"/>
        <v>25.838432220848784</v>
      </c>
      <c r="K35" s="42">
        <f t="shared" si="5"/>
        <v>29.524423258003768</v>
      </c>
      <c r="L35" s="5" t="s">
        <v>18</v>
      </c>
      <c r="M35" s="35">
        <v>172.08</v>
      </c>
      <c r="N35" s="36">
        <v>138.01</v>
      </c>
      <c r="O35" s="8">
        <f t="shared" si="10"/>
        <v>27.246165084002921</v>
      </c>
      <c r="P35" s="7">
        <v>42.883646965279624</v>
      </c>
      <c r="Q35" s="7">
        <f t="shared" si="6"/>
        <v>177.25587144622995</v>
      </c>
      <c r="R35" s="33">
        <f t="shared" si="7"/>
        <v>2573</v>
      </c>
      <c r="S35" s="37">
        <v>22</v>
      </c>
      <c r="T35" s="37">
        <v>2551</v>
      </c>
      <c r="U35" s="9">
        <f t="shared" si="4"/>
        <v>37.730275942479594</v>
      </c>
      <c r="V35" s="39">
        <v>2508395</v>
      </c>
    </row>
    <row r="36" spans="1:22" s="3" customFormat="1" ht="17.149999999999999" customHeight="1" x14ac:dyDescent="0.6">
      <c r="A36" s="5" t="s">
        <v>16</v>
      </c>
      <c r="B36" s="6">
        <v>354</v>
      </c>
      <c r="C36" s="33">
        <v>165.6</v>
      </c>
      <c r="D36" s="34">
        <v>33.61</v>
      </c>
      <c r="E36" s="17">
        <f t="shared" si="0"/>
        <v>20.295893719806763</v>
      </c>
      <c r="F36" s="33">
        <v>7.63</v>
      </c>
      <c r="G36" s="7">
        <f t="shared" si="1"/>
        <v>22.701576911633442</v>
      </c>
      <c r="H36" s="34">
        <v>14.53</v>
      </c>
      <c r="I36" s="7">
        <f t="shared" si="2"/>
        <v>43.231181196072598</v>
      </c>
      <c r="J36" s="42">
        <f t="shared" si="8"/>
        <v>13.562243379946445</v>
      </c>
      <c r="K36" s="42">
        <f t="shared" si="5"/>
        <v>59.741415465268673</v>
      </c>
      <c r="L36" s="5" t="s">
        <v>16</v>
      </c>
      <c r="M36" s="35">
        <v>19.420000000000002</v>
      </c>
      <c r="N36" s="36">
        <v>31.33</v>
      </c>
      <c r="O36" s="8">
        <f t="shared" si="10"/>
        <v>18.919082125603865</v>
      </c>
      <c r="P36" s="7">
        <v>29.790817230987415</v>
      </c>
      <c r="Q36" s="7">
        <f t="shared" si="6"/>
        <v>57.780422493305572</v>
      </c>
      <c r="R36" s="33">
        <f t="shared" si="7"/>
        <v>419</v>
      </c>
      <c r="S36" s="37">
        <v>6</v>
      </c>
      <c r="T36" s="37">
        <v>413</v>
      </c>
      <c r="U36" s="9">
        <f t="shared" si="4"/>
        <v>80.214797136038186</v>
      </c>
      <c r="V36" s="39">
        <v>455827</v>
      </c>
    </row>
    <row r="37" spans="1:22" s="3" customFormat="1" ht="17.149999999999999" customHeight="1" x14ac:dyDescent="0.6">
      <c r="A37" s="5" t="s">
        <v>47</v>
      </c>
      <c r="B37" s="6"/>
      <c r="C37" s="33" t="s">
        <v>60</v>
      </c>
      <c r="D37" s="34" t="s">
        <v>60</v>
      </c>
      <c r="E37" s="7" t="s">
        <v>60</v>
      </c>
      <c r="F37" s="34" t="s">
        <v>60</v>
      </c>
      <c r="G37" s="7" t="s">
        <v>60</v>
      </c>
      <c r="H37" s="34" t="s">
        <v>60</v>
      </c>
      <c r="I37" s="7" t="s">
        <v>60</v>
      </c>
      <c r="J37" s="41" t="s">
        <v>60</v>
      </c>
      <c r="K37" s="41" t="s">
        <v>60</v>
      </c>
      <c r="L37" s="5" t="s">
        <v>47</v>
      </c>
      <c r="M37" s="35" t="s">
        <v>60</v>
      </c>
      <c r="N37" s="36" t="s">
        <v>60</v>
      </c>
      <c r="O37" s="9" t="s">
        <v>60</v>
      </c>
      <c r="P37" s="7" t="s">
        <v>60</v>
      </c>
      <c r="Q37" s="7" t="s">
        <v>60</v>
      </c>
      <c r="R37" s="36" t="s">
        <v>60</v>
      </c>
      <c r="S37" s="36" t="s">
        <v>60</v>
      </c>
      <c r="T37" s="36" t="s">
        <v>60</v>
      </c>
      <c r="U37" s="10" t="s">
        <v>60</v>
      </c>
      <c r="V37" s="39">
        <v>171815</v>
      </c>
    </row>
    <row r="38" spans="1:22" s="20" customFormat="1" ht="12.95" customHeight="1" x14ac:dyDescent="0.6">
      <c r="A38" s="18"/>
      <c r="B38" s="25"/>
      <c r="C38" s="26"/>
      <c r="D38" s="26"/>
      <c r="E38" s="26"/>
      <c r="F38" s="27"/>
      <c r="G38" s="28"/>
      <c r="H38" s="12"/>
      <c r="I38" s="28"/>
      <c r="J38" s="28"/>
      <c r="K38" s="12" t="s">
        <v>34</v>
      </c>
      <c r="L38" s="18"/>
      <c r="M38" s="29"/>
      <c r="N38" s="29"/>
      <c r="O38" s="30"/>
      <c r="P38" s="30"/>
      <c r="Q38" s="30"/>
      <c r="R38" s="27"/>
      <c r="S38" s="27"/>
      <c r="T38" s="27"/>
      <c r="U38" s="11" t="s">
        <v>56</v>
      </c>
    </row>
    <row r="39" spans="1:22" s="20" customFormat="1" ht="12.95" customHeight="1" x14ac:dyDescent="0.6">
      <c r="C39" s="21"/>
      <c r="H39" s="22"/>
      <c r="I39" s="18"/>
      <c r="J39" s="23"/>
      <c r="P39" s="24"/>
      <c r="Q39" s="31"/>
      <c r="R39" s="18"/>
      <c r="S39" s="18"/>
      <c r="T39" s="18"/>
    </row>
    <row r="40" spans="1:22" x14ac:dyDescent="0.6">
      <c r="I40" s="15"/>
      <c r="J40" s="16"/>
      <c r="L40" s="13"/>
      <c r="M40" s="13"/>
    </row>
    <row r="41" spans="1:22" x14ac:dyDescent="0.6">
      <c r="P41" s="1"/>
    </row>
    <row r="42" spans="1:22" x14ac:dyDescent="0.6">
      <c r="P42" s="1"/>
      <c r="Q42" s="1"/>
    </row>
  </sheetData>
  <sortState xmlns:xlrd2="http://schemas.microsoft.com/office/spreadsheetml/2017/richdata2" ref="A6:V37">
    <sortCondition ref="A6:A37"/>
  </sortState>
  <mergeCells count="4">
    <mergeCell ref="A1:K1"/>
    <mergeCell ref="A3:A4"/>
    <mergeCell ref="L1:U1"/>
    <mergeCell ref="L3:L4"/>
  </mergeCells>
  <phoneticPr fontId="0" type="noConversion"/>
  <printOptions horizontalCentered="1"/>
  <pageMargins left="0.75" right="0.75" top="0.75" bottom="0.75" header="0.5" footer="0.5"/>
  <pageSetup paperSize="9" firstPageNumber="8" orientation="portrait" useFirstPageNumber="1" r:id="rId1"/>
  <headerFooter alignWithMargins="0">
    <oddHeader>&amp;C&amp;P</oddHeader>
  </headerFooter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Table4</vt:lpstr>
      <vt:lpstr>Table4!Print_Area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2022-07-28T06:36:17Z</dcterms:modified>
</cp:coreProperties>
</file>