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Open Data\Mega Data Sets\Agriculture  BOS Indicator\"/>
    </mc:Choice>
  </mc:AlternateContent>
  <xr:revisionPtr revIDLastSave="0" documentId="13_ncr:1_{FDB2127A-03B0-491B-B85A-330413FF552D}" xr6:coauthVersionLast="47" xr6:coauthVersionMax="47" xr10:uidLastSave="{00000000-0000-0000-0000-000000000000}"/>
  <bookViews>
    <workbookView xWindow="-90" yWindow="-90" windowWidth="19380" windowHeight="10260" xr2:uid="{00000000-000D-0000-FFFF-FFFF00000000}"/>
  </bookViews>
  <sheets>
    <sheet name="Table5" sheetId="7" r:id="rId1"/>
  </sheets>
  <definedNames>
    <definedName name="_xlnm.Print_Area" localSheetId="0">Table5!$A$1:$H$38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7" l="1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D5" i="7" l="1"/>
  <c r="F5" i="7" s="1"/>
  <c r="C5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H32" i="7" l="1"/>
  <c r="G32" i="7"/>
  <c r="E32" i="7"/>
  <c r="H28" i="7"/>
  <c r="G28" i="7"/>
  <c r="E28" i="7"/>
  <c r="H30" i="7"/>
  <c r="G30" i="7"/>
  <c r="E30" i="7"/>
  <c r="H27" i="7"/>
  <c r="G27" i="7"/>
  <c r="E27" i="7"/>
  <c r="H22" i="7"/>
  <c r="G22" i="7"/>
  <c r="E22" i="7"/>
  <c r="H19" i="7"/>
  <c r="G19" i="7"/>
  <c r="E19" i="7"/>
  <c r="H7" i="7"/>
  <c r="G7" i="7"/>
  <c r="E7" i="7"/>
  <c r="H36" i="7"/>
  <c r="G36" i="7"/>
  <c r="E36" i="7"/>
  <c r="H35" i="7"/>
  <c r="G35" i="7"/>
  <c r="E35" i="7"/>
  <c r="H34" i="7"/>
  <c r="G34" i="7"/>
  <c r="E34" i="7"/>
  <c r="H33" i="7"/>
  <c r="G33" i="7"/>
  <c r="E33" i="7"/>
  <c r="H31" i="7"/>
  <c r="G31" i="7"/>
  <c r="E31" i="7"/>
  <c r="H29" i="7"/>
  <c r="G29" i="7"/>
  <c r="E29" i="7"/>
  <c r="H26" i="7"/>
  <c r="G26" i="7"/>
  <c r="E26" i="7"/>
  <c r="H25" i="7"/>
  <c r="G25" i="7"/>
  <c r="E25" i="7"/>
  <c r="H24" i="7"/>
  <c r="G24" i="7"/>
  <c r="E24" i="7"/>
  <c r="H23" i="7"/>
  <c r="G23" i="7"/>
  <c r="E23" i="7"/>
  <c r="H21" i="7"/>
  <c r="G21" i="7"/>
  <c r="E21" i="7"/>
  <c r="H20" i="7"/>
  <c r="G20" i="7"/>
  <c r="E20" i="7"/>
  <c r="H18" i="7"/>
  <c r="G18" i="7"/>
  <c r="E18" i="7"/>
  <c r="H17" i="7"/>
  <c r="G17" i="7"/>
  <c r="E17" i="7"/>
  <c r="H16" i="7"/>
  <c r="G16" i="7"/>
  <c r="E16" i="7"/>
  <c r="H15" i="7"/>
  <c r="G15" i="7"/>
  <c r="E15" i="7"/>
  <c r="H14" i="7"/>
  <c r="G14" i="7"/>
  <c r="E14" i="7"/>
  <c r="H13" i="7"/>
  <c r="G13" i="7"/>
  <c r="E13" i="7"/>
  <c r="H12" i="7"/>
  <c r="G12" i="7"/>
  <c r="E12" i="7"/>
  <c r="H11" i="7"/>
  <c r="G11" i="7"/>
  <c r="E11" i="7"/>
  <c r="H10" i="7"/>
  <c r="G10" i="7"/>
  <c r="E10" i="7"/>
  <c r="H9" i="7"/>
  <c r="G9" i="7"/>
  <c r="E9" i="7"/>
  <c r="H8" i="7"/>
  <c r="G8" i="7"/>
  <c r="E8" i="7"/>
  <c r="H6" i="7"/>
  <c r="G6" i="7"/>
  <c r="E6" i="7"/>
  <c r="E5" i="7"/>
  <c r="G5" i="7" l="1"/>
  <c r="H5" i="7"/>
  <c r="L38" i="7"/>
</calcChain>
</file>

<file path=xl/sharedStrings.xml><?xml version="1.0" encoding="utf-8"?>
<sst xmlns="http://schemas.openxmlformats.org/spreadsheetml/2006/main" count="60" uniqueCount="51">
  <si>
    <t>Peshawar</t>
  </si>
  <si>
    <t>Nowshera</t>
  </si>
  <si>
    <t>Charsadda</t>
  </si>
  <si>
    <t>Mardan</t>
  </si>
  <si>
    <t>Swabi</t>
  </si>
  <si>
    <t>Kohat</t>
  </si>
  <si>
    <t>Hangu</t>
  </si>
  <si>
    <t>Karak</t>
  </si>
  <si>
    <t>Abbottabad</t>
  </si>
  <si>
    <t>Haripur</t>
  </si>
  <si>
    <t>Mansehra</t>
  </si>
  <si>
    <t>Kohistan</t>
  </si>
  <si>
    <t>Battagram</t>
  </si>
  <si>
    <t>Bannu</t>
  </si>
  <si>
    <t>Lakki</t>
  </si>
  <si>
    <t>D.I.Khan</t>
  </si>
  <si>
    <t>Tank</t>
  </si>
  <si>
    <t>Chitral</t>
  </si>
  <si>
    <t>Swat</t>
  </si>
  <si>
    <t>Shangla</t>
  </si>
  <si>
    <t>Buner</t>
  </si>
  <si>
    <t>Malakand</t>
  </si>
  <si>
    <t>Population</t>
  </si>
  <si>
    <t>000 persons</t>
  </si>
  <si>
    <t>Kgs</t>
  </si>
  <si>
    <t>Area</t>
  </si>
  <si>
    <t>Production</t>
  </si>
  <si>
    <t>Yield per hectare</t>
  </si>
  <si>
    <t>Production per capita</t>
  </si>
  <si>
    <t>000 Hectare</t>
  </si>
  <si>
    <t>District</t>
  </si>
  <si>
    <t>%</t>
  </si>
  <si>
    <t>000 Tonnes</t>
  </si>
  <si>
    <t>Table No. 5</t>
  </si>
  <si>
    <t>Khyber
Pakhtunkhwa</t>
  </si>
  <si>
    <t>Distt: % share of Area with Khyber Pakhtunkhwa</t>
  </si>
  <si>
    <t>Distt: % share of production with Khyber Pakhtunkhwa</t>
  </si>
  <si>
    <t>Tor Ghar</t>
  </si>
  <si>
    <t>Dir Lower</t>
  </si>
  <si>
    <t>Dir Upper</t>
  </si>
  <si>
    <t>Khyber</t>
  </si>
  <si>
    <t>N.Wazirsitan</t>
  </si>
  <si>
    <t>Orakzai</t>
  </si>
  <si>
    <t>S.Waziristan</t>
  </si>
  <si>
    <t>Bajaur</t>
  </si>
  <si>
    <r>
      <t>Source:</t>
    </r>
    <r>
      <rPr>
        <sz val="9"/>
        <rFont val="Arial"/>
        <family val="2"/>
      </rPr>
      <t xml:space="preserve">    Directorate of Crop Reporting Services, Khyber Pakhtunkhwa, Peshawar</t>
    </r>
  </si>
  <si>
    <t>Mohmand</t>
  </si>
  <si>
    <t>Kurram</t>
  </si>
  <si>
    <t>DISTRICT WISE AREA, PRODUCTION, YIELD PER HECTARE, PRODUCTION PER CAPITA AND PERCENTAGE SHARE OF WHEAT WITH KHYBER PAKHTUNKHWA,  2019-20</t>
  </si>
  <si>
    <t>-</t>
  </si>
  <si>
    <t>population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</si>
</sst>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2" fontId="1" fillId="0" borderId="1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vertical="center"/>
    </xf>
    <xf numFmtId="1" fontId="3" fillId="0" borderId="0" xfId="0" applyNumberFormat="1" applyFont="1" applyFill="1" applyAlignment="1">
      <alignment horizontal="right" vertical="center" wrapText="1"/>
    </xf>
    <xf numFmtId="1" fontId="1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Alignment="1">
      <alignment wrapText="1"/>
    </xf>
    <xf numFmtId="1" fontId="2" fillId="0" borderId="0" xfId="0" applyNumberFormat="1" applyFont="1" applyFill="1" applyAlignment="1">
      <alignment wrapText="1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 vertical="center" wrapText="1"/>
    </xf>
    <xf numFmtId="2" fontId="1" fillId="0" borderId="0" xfId="0" applyNumberFormat="1" applyFont="1" applyFill="1" applyBorder="1" applyAlignment="1">
      <alignment wrapText="1"/>
    </xf>
    <xf numFmtId="1" fontId="1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P38"/>
  <sheetViews>
    <sheetView tabSelected="1" view="pageBreakPreview" zoomScaleSheetLayoutView="100" workbookViewId="0">
      <selection sqref="A1:H1"/>
    </sheetView>
  </sheetViews>
  <sheetFormatPr defaultColWidth="9.1328125" defaultRowHeight="13" x14ac:dyDescent="0.6"/>
  <cols>
    <col min="1" max="1" width="13.7265625" style="10" customWidth="1"/>
    <col min="2" max="2" width="11.1328125" style="10" hidden="1" customWidth="1"/>
    <col min="3" max="3" width="11" style="10" bestFit="1" customWidth="1"/>
    <col min="4" max="4" width="10.86328125" style="10" bestFit="1" customWidth="1"/>
    <col min="5" max="6" width="11.40625" style="10" customWidth="1"/>
    <col min="7" max="8" width="13.1328125" style="10" customWidth="1"/>
    <col min="9" max="9" width="24" style="10" customWidth="1"/>
    <col min="10" max="11" width="0" style="10" hidden="1" customWidth="1"/>
    <col min="12" max="12" width="10.54296875" style="10" hidden="1" customWidth="1"/>
    <col min="13" max="13" width="9.54296875" style="10" hidden="1" customWidth="1"/>
    <col min="14" max="14" width="11.54296875" style="10" hidden="1" customWidth="1"/>
    <col min="15" max="15" width="13.7265625" style="10" hidden="1" customWidth="1"/>
    <col min="16" max="16" width="11.54296875" style="10" hidden="1" customWidth="1"/>
    <col min="17" max="16384" width="9.1328125" style="10"/>
  </cols>
  <sheetData>
    <row r="1" spans="1:15" ht="60" customHeight="1" x14ac:dyDescent="0.6">
      <c r="A1" s="34" t="s">
        <v>48</v>
      </c>
      <c r="B1" s="34"/>
      <c r="C1" s="34"/>
      <c r="D1" s="34"/>
      <c r="E1" s="34"/>
      <c r="F1" s="34"/>
      <c r="G1" s="34"/>
      <c r="H1" s="34"/>
    </row>
    <row r="2" spans="1:15" s="8" customFormat="1" ht="12.95" customHeight="1" x14ac:dyDescent="0.55000000000000004">
      <c r="A2" s="7" t="s">
        <v>33</v>
      </c>
      <c r="B2" s="7"/>
      <c r="C2" s="7"/>
      <c r="D2" s="7"/>
      <c r="E2" s="7"/>
      <c r="F2" s="7"/>
      <c r="G2" s="7"/>
      <c r="H2" s="7"/>
    </row>
    <row r="3" spans="1:15" s="24" customFormat="1" ht="54" customHeight="1" x14ac:dyDescent="0.6">
      <c r="A3" s="35" t="s">
        <v>30</v>
      </c>
      <c r="B3" s="31" t="s">
        <v>22</v>
      </c>
      <c r="C3" s="31" t="s">
        <v>25</v>
      </c>
      <c r="D3" s="31" t="s">
        <v>26</v>
      </c>
      <c r="E3" s="31" t="s">
        <v>27</v>
      </c>
      <c r="F3" s="32" t="s">
        <v>28</v>
      </c>
      <c r="G3" s="9" t="s">
        <v>35</v>
      </c>
      <c r="H3" s="31" t="s">
        <v>36</v>
      </c>
      <c r="J3" s="24" t="s">
        <v>50</v>
      </c>
    </row>
    <row r="4" spans="1:15" s="24" customFormat="1" ht="20.149999999999999" customHeight="1" x14ac:dyDescent="0.6">
      <c r="A4" s="35"/>
      <c r="B4" s="11" t="s">
        <v>23</v>
      </c>
      <c r="C4" s="11" t="s">
        <v>29</v>
      </c>
      <c r="D4" s="11" t="s">
        <v>32</v>
      </c>
      <c r="E4" s="11" t="s">
        <v>24</v>
      </c>
      <c r="F4" s="29" t="s">
        <v>24</v>
      </c>
      <c r="G4" s="11" t="s">
        <v>31</v>
      </c>
      <c r="H4" s="11" t="s">
        <v>31</v>
      </c>
    </row>
    <row r="5" spans="1:15" ht="26.15" customHeight="1" x14ac:dyDescent="0.6">
      <c r="A5" s="12" t="s">
        <v>34</v>
      </c>
      <c r="B5" s="13">
        <v>25345</v>
      </c>
      <c r="C5" s="26">
        <f>SUM(C6:C37)</f>
        <v>727.27599999999995</v>
      </c>
      <c r="D5" s="26">
        <f>SUM(D6:D37)</f>
        <v>1130.3579999999999</v>
      </c>
      <c r="E5" s="26">
        <f t="shared" ref="E5:E36" si="0">D5/C5*1000</f>
        <v>1554.2352559413484</v>
      </c>
      <c r="F5" s="30">
        <f>D5/J5*1000</f>
        <v>29.615179359926273</v>
      </c>
      <c r="G5" s="6">
        <f>SUM(G6:G37)</f>
        <v>99.999999999999986</v>
      </c>
      <c r="H5" s="6">
        <f>SUM(H6:H37)</f>
        <v>99.999999999999986</v>
      </c>
      <c r="I5" s="21"/>
      <c r="J5" s="14">
        <v>38168.197</v>
      </c>
      <c r="N5" s="22"/>
    </row>
    <row r="6" spans="1:15" s="24" customFormat="1" ht="16.7" customHeight="1" x14ac:dyDescent="0.6">
      <c r="A6" s="4" t="s">
        <v>8</v>
      </c>
      <c r="B6" s="15">
        <v>1110</v>
      </c>
      <c r="C6" s="25">
        <v>14.023999999999999</v>
      </c>
      <c r="D6" s="25">
        <v>21.902999999999999</v>
      </c>
      <c r="E6" s="25">
        <f t="shared" si="0"/>
        <v>1561.8225898459784</v>
      </c>
      <c r="F6" s="33">
        <f t="shared" ref="F6:F36" si="1">D6/J6*1000</f>
        <v>15.486692813673937</v>
      </c>
      <c r="G6" s="3">
        <f t="shared" ref="G6:G36" si="2">C6/$C$5*100</f>
        <v>1.9282913226890477</v>
      </c>
      <c r="H6" s="3">
        <f t="shared" ref="H6:H36" si="3">D6/$D$5*100</f>
        <v>1.9377046917879115</v>
      </c>
      <c r="I6" s="21"/>
      <c r="J6" s="23">
        <v>1414.3109999999999</v>
      </c>
      <c r="L6" s="27">
        <v>14024</v>
      </c>
      <c r="M6" s="28">
        <v>21903</v>
      </c>
      <c r="N6" s="2">
        <f>(L6/1000)-C6</f>
        <v>0</v>
      </c>
      <c r="O6" s="24">
        <f>(M6/1000)-D6</f>
        <v>0</v>
      </c>
    </row>
    <row r="7" spans="1:15" s="24" customFormat="1" ht="16.7" customHeight="1" x14ac:dyDescent="0.6">
      <c r="A7" s="4" t="s">
        <v>44</v>
      </c>
      <c r="B7" s="5"/>
      <c r="C7" s="25">
        <v>34.54</v>
      </c>
      <c r="D7" s="25">
        <v>27.19</v>
      </c>
      <c r="E7" s="25">
        <f t="shared" si="0"/>
        <v>787.20324261725534</v>
      </c>
      <c r="F7" s="33">
        <f t="shared" si="1"/>
        <v>22.943327702275095</v>
      </c>
      <c r="G7" s="3">
        <f t="shared" si="2"/>
        <v>4.7492286284711724</v>
      </c>
      <c r="H7" s="3">
        <f t="shared" si="3"/>
        <v>2.4054326151537837</v>
      </c>
      <c r="I7" s="21"/>
      <c r="J7" s="23">
        <v>1185.0940000000001</v>
      </c>
      <c r="L7" s="27">
        <v>34540</v>
      </c>
      <c r="M7" s="28">
        <v>27190</v>
      </c>
      <c r="N7" s="2">
        <f t="shared" ref="N7:N37" si="4">(L7/1000)-C7</f>
        <v>0</v>
      </c>
      <c r="O7" s="24">
        <f t="shared" ref="O7:O37" si="5">(M7/1000)-D7</f>
        <v>0</v>
      </c>
    </row>
    <row r="8" spans="1:15" s="24" customFormat="1" ht="16.7" customHeight="1" x14ac:dyDescent="0.6">
      <c r="A8" s="4" t="s">
        <v>13</v>
      </c>
      <c r="B8" s="15">
        <v>967</v>
      </c>
      <c r="C8" s="25">
        <v>17.468</v>
      </c>
      <c r="D8" s="25">
        <v>33.311</v>
      </c>
      <c r="E8" s="25">
        <f t="shared" si="0"/>
        <v>1906.9727501717425</v>
      </c>
      <c r="F8" s="33">
        <f t="shared" si="1"/>
        <v>25.51474119515089</v>
      </c>
      <c r="G8" s="3">
        <f t="shared" si="2"/>
        <v>2.4018391917236372</v>
      </c>
      <c r="H8" s="3">
        <f t="shared" si="3"/>
        <v>2.9469424730925957</v>
      </c>
      <c r="I8" s="21"/>
      <c r="J8" s="23">
        <v>1305.559</v>
      </c>
      <c r="L8" s="27">
        <v>17468</v>
      </c>
      <c r="M8" s="28">
        <v>33311</v>
      </c>
      <c r="N8" s="2">
        <f t="shared" si="4"/>
        <v>0</v>
      </c>
      <c r="O8" s="24">
        <f t="shared" si="5"/>
        <v>0</v>
      </c>
    </row>
    <row r="9" spans="1:15" s="24" customFormat="1" ht="16.7" customHeight="1" x14ac:dyDescent="0.6">
      <c r="A9" s="4" t="s">
        <v>12</v>
      </c>
      <c r="B9" s="15">
        <v>417</v>
      </c>
      <c r="C9" s="25">
        <v>7.8029999999999999</v>
      </c>
      <c r="D9" s="25">
        <v>11.263</v>
      </c>
      <c r="E9" s="25">
        <f t="shared" si="0"/>
        <v>1443.4191977444573</v>
      </c>
      <c r="F9" s="33">
        <f t="shared" si="1"/>
        <v>22.191048316707612</v>
      </c>
      <c r="G9" s="3">
        <f t="shared" si="2"/>
        <v>1.0729076719154764</v>
      </c>
      <c r="H9" s="3">
        <f t="shared" si="3"/>
        <v>0.99640998692449645</v>
      </c>
      <c r="I9" s="21"/>
      <c r="J9" s="23">
        <v>507.54700000000003</v>
      </c>
      <c r="L9" s="27">
        <v>7803</v>
      </c>
      <c r="M9" s="28">
        <v>11263</v>
      </c>
      <c r="N9" s="2">
        <f t="shared" si="4"/>
        <v>0</v>
      </c>
      <c r="O9" s="24">
        <f t="shared" si="5"/>
        <v>0</v>
      </c>
    </row>
    <row r="10" spans="1:15" s="24" customFormat="1" ht="16.7" customHeight="1" x14ac:dyDescent="0.6">
      <c r="A10" s="4" t="s">
        <v>20</v>
      </c>
      <c r="B10" s="15">
        <v>823</v>
      </c>
      <c r="C10" s="25">
        <v>49.005000000000003</v>
      </c>
      <c r="D10" s="25">
        <v>59.256999999999998</v>
      </c>
      <c r="E10" s="25">
        <f t="shared" si="0"/>
        <v>1209.2031425364758</v>
      </c>
      <c r="F10" s="33">
        <f t="shared" si="1"/>
        <v>61.212873741797921</v>
      </c>
      <c r="G10" s="3">
        <f t="shared" si="2"/>
        <v>6.738157178292699</v>
      </c>
      <c r="H10" s="3">
        <f t="shared" si="3"/>
        <v>5.2423214592191147</v>
      </c>
      <c r="I10" s="21"/>
      <c r="J10" s="23">
        <v>968.048</v>
      </c>
      <c r="L10" s="27">
        <v>49005</v>
      </c>
      <c r="M10" s="28">
        <v>59257</v>
      </c>
      <c r="N10" s="2">
        <f t="shared" si="4"/>
        <v>0</v>
      </c>
      <c r="O10" s="24">
        <f t="shared" si="5"/>
        <v>0</v>
      </c>
    </row>
    <row r="11" spans="1:15" s="24" customFormat="1" ht="16.7" customHeight="1" x14ac:dyDescent="0.6">
      <c r="A11" s="4" t="s">
        <v>2</v>
      </c>
      <c r="B11" s="15">
        <v>1472</v>
      </c>
      <c r="C11" s="25">
        <v>36.015000000000001</v>
      </c>
      <c r="D11" s="25">
        <v>75.707999999999998</v>
      </c>
      <c r="E11" s="25">
        <f t="shared" si="0"/>
        <v>2102.1241149521034</v>
      </c>
      <c r="F11" s="33">
        <f t="shared" si="1"/>
        <v>44.03858000184978</v>
      </c>
      <c r="G11" s="3">
        <f t="shared" si="2"/>
        <v>4.9520402158190295</v>
      </c>
      <c r="H11" s="3">
        <f t="shared" si="3"/>
        <v>6.6977010823119754</v>
      </c>
      <c r="I11" s="21"/>
      <c r="J11" s="23">
        <v>1719.1289999999999</v>
      </c>
      <c r="L11" s="27">
        <v>36015</v>
      </c>
      <c r="M11" s="28">
        <v>75708</v>
      </c>
      <c r="N11" s="2">
        <f t="shared" si="4"/>
        <v>0</v>
      </c>
      <c r="O11" s="24">
        <f t="shared" si="5"/>
        <v>0</v>
      </c>
    </row>
    <row r="12" spans="1:15" s="24" customFormat="1" ht="16.7" customHeight="1" x14ac:dyDescent="0.6">
      <c r="A12" s="4" t="s">
        <v>17</v>
      </c>
      <c r="B12" s="15">
        <v>439</v>
      </c>
      <c r="C12" s="25">
        <v>8.1389999999999993</v>
      </c>
      <c r="D12" s="25">
        <v>15.494</v>
      </c>
      <c r="E12" s="25">
        <f t="shared" si="0"/>
        <v>1903.6736699840276</v>
      </c>
      <c r="F12" s="33">
        <f t="shared" si="1"/>
        <v>33.043292812966513</v>
      </c>
      <c r="G12" s="3">
        <f t="shared" si="2"/>
        <v>1.1191074640164118</v>
      </c>
      <c r="H12" s="3">
        <f t="shared" si="3"/>
        <v>1.3707161801836234</v>
      </c>
      <c r="I12" s="21"/>
      <c r="J12" s="23">
        <v>468.9</v>
      </c>
      <c r="L12" s="27">
        <v>8139</v>
      </c>
      <c r="M12" s="28">
        <v>15494</v>
      </c>
      <c r="N12" s="2">
        <f t="shared" si="4"/>
        <v>0</v>
      </c>
      <c r="O12" s="24">
        <f t="shared" si="5"/>
        <v>0</v>
      </c>
    </row>
    <row r="13" spans="1:15" s="24" customFormat="1" ht="16.7" customHeight="1" x14ac:dyDescent="0.6">
      <c r="A13" s="4" t="s">
        <v>15</v>
      </c>
      <c r="B13" s="15">
        <v>1287</v>
      </c>
      <c r="C13" s="25">
        <v>54.469000000000001</v>
      </c>
      <c r="D13" s="25">
        <v>62.539000000000001</v>
      </c>
      <c r="E13" s="25">
        <f t="shared" si="0"/>
        <v>1148.157667664176</v>
      </c>
      <c r="F13" s="33">
        <f t="shared" si="1"/>
        <v>33.703735440308563</v>
      </c>
      <c r="G13" s="3">
        <f t="shared" si="2"/>
        <v>7.4894537974579123</v>
      </c>
      <c r="H13" s="3">
        <f t="shared" si="3"/>
        <v>5.5326719499486003</v>
      </c>
      <c r="I13" s="21"/>
      <c r="J13" s="23">
        <v>1855.5509999999999</v>
      </c>
      <c r="L13" s="27">
        <v>54469</v>
      </c>
      <c r="M13" s="28">
        <v>62539</v>
      </c>
      <c r="N13" s="2">
        <f t="shared" si="4"/>
        <v>0</v>
      </c>
      <c r="O13" s="24">
        <f t="shared" si="5"/>
        <v>0</v>
      </c>
    </row>
    <row r="14" spans="1:15" s="24" customFormat="1" ht="16.7" customHeight="1" x14ac:dyDescent="0.6">
      <c r="A14" s="4" t="s">
        <v>38</v>
      </c>
      <c r="B14" s="15">
        <v>474</v>
      </c>
      <c r="C14" s="25">
        <v>28.8</v>
      </c>
      <c r="D14" s="25">
        <v>54.92</v>
      </c>
      <c r="E14" s="25">
        <f t="shared" si="0"/>
        <v>1906.9444444444446</v>
      </c>
      <c r="F14" s="33">
        <f t="shared" si="1"/>
        <v>35.170633929543463</v>
      </c>
      <c r="G14" s="3">
        <f t="shared" si="2"/>
        <v>3.9599821800801895</v>
      </c>
      <c r="H14" s="3">
        <f t="shared" si="3"/>
        <v>4.8586377059303336</v>
      </c>
      <c r="I14" s="21"/>
      <c r="J14" s="23">
        <v>1561.53</v>
      </c>
      <c r="L14" s="27">
        <v>28800</v>
      </c>
      <c r="M14" s="28">
        <v>54920</v>
      </c>
      <c r="N14" s="2">
        <f t="shared" si="4"/>
        <v>0</v>
      </c>
      <c r="O14" s="24">
        <f t="shared" si="5"/>
        <v>0</v>
      </c>
    </row>
    <row r="15" spans="1:15" s="24" customFormat="1" ht="16.7" customHeight="1" x14ac:dyDescent="0.6">
      <c r="A15" s="4" t="s">
        <v>39</v>
      </c>
      <c r="B15" s="15">
        <v>914</v>
      </c>
      <c r="C15" s="25">
        <v>23.411000000000001</v>
      </c>
      <c r="D15" s="25">
        <v>41.758000000000003</v>
      </c>
      <c r="E15" s="25">
        <f t="shared" si="0"/>
        <v>1783.6914271069156</v>
      </c>
      <c r="F15" s="33">
        <f t="shared" si="1"/>
        <v>40.545644678469095</v>
      </c>
      <c r="G15" s="3">
        <f t="shared" si="2"/>
        <v>3.218998014508935</v>
      </c>
      <c r="H15" s="3">
        <f t="shared" si="3"/>
        <v>3.6942278463991056</v>
      </c>
      <c r="I15" s="21"/>
      <c r="J15" s="23">
        <v>1029.9010000000001</v>
      </c>
      <c r="L15" s="27">
        <v>23411</v>
      </c>
      <c r="M15" s="28">
        <v>41758</v>
      </c>
      <c r="N15" s="2">
        <f t="shared" si="4"/>
        <v>0</v>
      </c>
      <c r="O15" s="24">
        <f t="shared" si="5"/>
        <v>0</v>
      </c>
    </row>
    <row r="16" spans="1:15" s="24" customFormat="1" ht="16.7" customHeight="1" x14ac:dyDescent="0.6">
      <c r="A16" s="4" t="s">
        <v>6</v>
      </c>
      <c r="B16" s="15">
        <v>650</v>
      </c>
      <c r="C16" s="25">
        <v>9.7949999999999999</v>
      </c>
      <c r="D16" s="25">
        <v>12.253</v>
      </c>
      <c r="E16" s="25">
        <f t="shared" si="0"/>
        <v>1250.9443593670239</v>
      </c>
      <c r="F16" s="33">
        <f t="shared" si="1"/>
        <v>21.991098029362149</v>
      </c>
      <c r="G16" s="3">
        <f t="shared" si="2"/>
        <v>1.3468064393710228</v>
      </c>
      <c r="H16" s="3">
        <f t="shared" si="3"/>
        <v>1.08399285889957</v>
      </c>
      <c r="I16" s="21"/>
      <c r="J16" s="23">
        <v>557.17999999999995</v>
      </c>
      <c r="L16" s="27">
        <v>9795</v>
      </c>
      <c r="M16" s="28">
        <v>12253</v>
      </c>
      <c r="N16" s="2">
        <f t="shared" si="4"/>
        <v>0</v>
      </c>
      <c r="O16" s="24">
        <f t="shared" si="5"/>
        <v>0</v>
      </c>
    </row>
    <row r="17" spans="1:15" s="24" customFormat="1" ht="16.7" customHeight="1" x14ac:dyDescent="0.6">
      <c r="A17" s="4" t="s">
        <v>9</v>
      </c>
      <c r="B17" s="15">
        <v>848</v>
      </c>
      <c r="C17" s="25">
        <v>32.506999999999998</v>
      </c>
      <c r="D17" s="25">
        <v>55.454999999999998</v>
      </c>
      <c r="E17" s="25">
        <f t="shared" si="0"/>
        <v>1705.9402590211339</v>
      </c>
      <c r="F17" s="33">
        <f t="shared" si="1"/>
        <v>52.525794043572112</v>
      </c>
      <c r="G17" s="3">
        <f t="shared" si="2"/>
        <v>4.4696923863842617</v>
      </c>
      <c r="H17" s="3">
        <f t="shared" si="3"/>
        <v>4.9059678438158532</v>
      </c>
      <c r="I17" s="21"/>
      <c r="J17" s="23">
        <v>1055.7670000000001</v>
      </c>
      <c r="L17" s="27">
        <v>32507</v>
      </c>
      <c r="M17" s="28">
        <v>55455</v>
      </c>
      <c r="N17" s="2">
        <f t="shared" si="4"/>
        <v>0</v>
      </c>
      <c r="O17" s="24">
        <f t="shared" si="5"/>
        <v>0</v>
      </c>
    </row>
    <row r="18" spans="1:15" s="24" customFormat="1" ht="16.7" customHeight="1" x14ac:dyDescent="0.6">
      <c r="A18" s="4" t="s">
        <v>7</v>
      </c>
      <c r="B18" s="15">
        <v>478</v>
      </c>
      <c r="C18" s="25">
        <v>15.393000000000001</v>
      </c>
      <c r="D18" s="25">
        <v>4.8</v>
      </c>
      <c r="E18" s="25">
        <f t="shared" si="0"/>
        <v>311.83005262132133</v>
      </c>
      <c r="F18" s="33">
        <f t="shared" si="1"/>
        <v>6.3620229642520574</v>
      </c>
      <c r="G18" s="3">
        <f t="shared" si="2"/>
        <v>2.11652797562411</v>
      </c>
      <c r="H18" s="3">
        <f t="shared" si="3"/>
        <v>0.42464422775793159</v>
      </c>
      <c r="I18" s="21"/>
      <c r="J18" s="23">
        <v>754.47699999999998</v>
      </c>
      <c r="L18" s="27">
        <v>15393</v>
      </c>
      <c r="M18" s="28">
        <v>4800</v>
      </c>
      <c r="N18" s="2">
        <f t="shared" si="4"/>
        <v>0</v>
      </c>
      <c r="O18" s="24">
        <f t="shared" si="5"/>
        <v>0</v>
      </c>
    </row>
    <row r="19" spans="1:15" s="24" customFormat="1" ht="16.7" customHeight="1" x14ac:dyDescent="0.6">
      <c r="A19" s="5" t="s">
        <v>40</v>
      </c>
      <c r="B19" s="5"/>
      <c r="C19" s="25">
        <v>10.625</v>
      </c>
      <c r="D19" s="25">
        <v>17.545000000000002</v>
      </c>
      <c r="E19" s="25">
        <f t="shared" si="0"/>
        <v>1651.294117647059</v>
      </c>
      <c r="F19" s="33">
        <f t="shared" si="1"/>
        <v>16.447599700390263</v>
      </c>
      <c r="G19" s="3">
        <f t="shared" si="2"/>
        <v>1.4609309258108338</v>
      </c>
      <c r="H19" s="3">
        <f t="shared" si="3"/>
        <v>1.5521631200026897</v>
      </c>
      <c r="I19" s="21"/>
      <c r="J19" s="23">
        <v>1066.721</v>
      </c>
      <c r="L19" s="27">
        <v>10625</v>
      </c>
      <c r="M19" s="28">
        <v>17545</v>
      </c>
      <c r="N19" s="2">
        <f t="shared" si="4"/>
        <v>0</v>
      </c>
      <c r="O19" s="24">
        <f t="shared" si="5"/>
        <v>0</v>
      </c>
    </row>
    <row r="20" spans="1:15" s="24" customFormat="1" ht="16.7" customHeight="1" x14ac:dyDescent="0.6">
      <c r="A20" s="4" t="s">
        <v>5</v>
      </c>
      <c r="B20" s="15">
        <v>731</v>
      </c>
      <c r="C20" s="25">
        <v>23.088000000000001</v>
      </c>
      <c r="D20" s="25">
        <v>29.882000000000001</v>
      </c>
      <c r="E20" s="25">
        <f t="shared" si="0"/>
        <v>1294.2654192654193</v>
      </c>
      <c r="F20" s="33">
        <f t="shared" si="1"/>
        <v>24.978078772645318</v>
      </c>
      <c r="G20" s="3">
        <f t="shared" si="2"/>
        <v>3.1745857143642855</v>
      </c>
      <c r="H20" s="3">
        <f t="shared" si="3"/>
        <v>2.6435872528880235</v>
      </c>
      <c r="I20" s="21"/>
      <c r="J20" s="23">
        <v>1196.329</v>
      </c>
      <c r="L20" s="27">
        <v>23088</v>
      </c>
      <c r="M20" s="28">
        <v>29882</v>
      </c>
      <c r="N20" s="2">
        <f t="shared" si="4"/>
        <v>0</v>
      </c>
      <c r="O20" s="24">
        <f t="shared" si="5"/>
        <v>0</v>
      </c>
    </row>
    <row r="21" spans="1:15" s="24" customFormat="1" ht="16.7" customHeight="1" x14ac:dyDescent="0.6">
      <c r="A21" s="4" t="s">
        <v>11</v>
      </c>
      <c r="B21" s="15">
        <v>1105</v>
      </c>
      <c r="C21" s="25">
        <v>1.724</v>
      </c>
      <c r="D21" s="25">
        <v>2.6259999999999999</v>
      </c>
      <c r="E21" s="25">
        <f t="shared" si="0"/>
        <v>1523.201856148492</v>
      </c>
      <c r="F21" s="33">
        <f t="shared" si="1"/>
        <v>3.1222690549369543</v>
      </c>
      <c r="G21" s="3">
        <f t="shared" si="2"/>
        <v>0.23704893327980026</v>
      </c>
      <c r="H21" s="3">
        <f t="shared" si="3"/>
        <v>0.23231577960256838</v>
      </c>
      <c r="I21" s="21"/>
      <c r="J21" s="23">
        <v>841.05499999999995</v>
      </c>
      <c r="L21" s="27">
        <v>1724</v>
      </c>
      <c r="M21" s="28">
        <v>2626</v>
      </c>
      <c r="N21" s="2">
        <f t="shared" si="4"/>
        <v>0</v>
      </c>
      <c r="O21" s="24">
        <f t="shared" si="5"/>
        <v>0</v>
      </c>
    </row>
    <row r="22" spans="1:15" s="24" customFormat="1" ht="16.7" customHeight="1" x14ac:dyDescent="0.6">
      <c r="A22" s="4" t="s">
        <v>47</v>
      </c>
      <c r="B22" s="5"/>
      <c r="C22" s="25">
        <v>22.79</v>
      </c>
      <c r="D22" s="25">
        <v>36.54</v>
      </c>
      <c r="E22" s="25">
        <f t="shared" si="0"/>
        <v>1603.3347959631417</v>
      </c>
      <c r="F22" s="33">
        <f t="shared" si="1"/>
        <v>56.858940344794846</v>
      </c>
      <c r="G22" s="3">
        <f t="shared" si="2"/>
        <v>3.1336108987509554</v>
      </c>
      <c r="H22" s="3">
        <f t="shared" si="3"/>
        <v>3.2326041838072541</v>
      </c>
      <c r="I22" s="21"/>
      <c r="J22" s="23">
        <v>642.64300000000003</v>
      </c>
      <c r="L22" s="27">
        <v>22790</v>
      </c>
      <c r="M22" s="28">
        <v>36540</v>
      </c>
      <c r="N22" s="2">
        <f t="shared" si="4"/>
        <v>0</v>
      </c>
      <c r="O22" s="24">
        <f t="shared" si="5"/>
        <v>0</v>
      </c>
    </row>
    <row r="23" spans="1:15" s="24" customFormat="1" ht="16.7" customHeight="1" x14ac:dyDescent="0.6">
      <c r="A23" s="4" t="s">
        <v>14</v>
      </c>
      <c r="B23" s="15">
        <v>691</v>
      </c>
      <c r="C23" s="25">
        <v>18.007000000000001</v>
      </c>
      <c r="D23" s="25">
        <v>20.029</v>
      </c>
      <c r="E23" s="25">
        <f t="shared" si="0"/>
        <v>1112.2896651302269</v>
      </c>
      <c r="F23" s="33">
        <f t="shared" si="1"/>
        <v>20.375381485249239</v>
      </c>
      <c r="G23" s="3">
        <f t="shared" si="2"/>
        <v>2.4759513582188886</v>
      </c>
      <c r="H23" s="3">
        <f t="shared" si="3"/>
        <v>1.7719165078674191</v>
      </c>
      <c r="I23" s="21"/>
      <c r="J23" s="23">
        <v>983</v>
      </c>
      <c r="L23" s="27">
        <v>18007</v>
      </c>
      <c r="M23" s="28">
        <v>20029</v>
      </c>
      <c r="N23" s="2">
        <f t="shared" si="4"/>
        <v>0</v>
      </c>
      <c r="O23" s="24">
        <f t="shared" si="5"/>
        <v>0</v>
      </c>
    </row>
    <row r="24" spans="1:15" s="24" customFormat="1" ht="16.7" customHeight="1" x14ac:dyDescent="0.6">
      <c r="A24" s="4" t="s">
        <v>21</v>
      </c>
      <c r="B24" s="15">
        <v>1563</v>
      </c>
      <c r="C24" s="25">
        <v>25.478000000000002</v>
      </c>
      <c r="D24" s="25">
        <v>32.091000000000001</v>
      </c>
      <c r="E24" s="25">
        <f t="shared" si="0"/>
        <v>1259.5572650914514</v>
      </c>
      <c r="F24" s="33">
        <f t="shared" si="1"/>
        <v>41.966793779326146</v>
      </c>
      <c r="G24" s="3">
        <f t="shared" si="2"/>
        <v>3.5032092355584403</v>
      </c>
      <c r="H24" s="3">
        <f t="shared" si="3"/>
        <v>2.8390120652041215</v>
      </c>
      <c r="I24" s="21"/>
      <c r="J24" s="23">
        <v>764.67600000000004</v>
      </c>
      <c r="L24" s="27">
        <v>25478</v>
      </c>
      <c r="M24" s="28">
        <v>32091</v>
      </c>
      <c r="N24" s="2">
        <f t="shared" si="4"/>
        <v>0</v>
      </c>
      <c r="O24" s="24">
        <f t="shared" si="5"/>
        <v>0</v>
      </c>
    </row>
    <row r="25" spans="1:15" s="24" customFormat="1" ht="16.7" customHeight="1" x14ac:dyDescent="0.6">
      <c r="A25" s="4" t="s">
        <v>10</v>
      </c>
      <c r="B25" s="15">
        <v>2136</v>
      </c>
      <c r="C25" s="25">
        <v>36.680999999999997</v>
      </c>
      <c r="D25" s="25">
        <v>62.088000000000001</v>
      </c>
      <c r="E25" s="25">
        <f t="shared" si="0"/>
        <v>1692.6474196450481</v>
      </c>
      <c r="F25" s="33">
        <f t="shared" si="1"/>
        <v>37.348254669283754</v>
      </c>
      <c r="G25" s="3">
        <f t="shared" si="2"/>
        <v>5.0436148037333828</v>
      </c>
      <c r="H25" s="3">
        <f t="shared" si="3"/>
        <v>5.4927730860488451</v>
      </c>
      <c r="I25" s="21"/>
      <c r="J25" s="23">
        <v>1662.4069999999999</v>
      </c>
      <c r="L25" s="27">
        <v>36681</v>
      </c>
      <c r="M25" s="28">
        <v>62088</v>
      </c>
      <c r="N25" s="2">
        <f t="shared" si="4"/>
        <v>0</v>
      </c>
      <c r="O25" s="24">
        <f t="shared" si="5"/>
        <v>0</v>
      </c>
    </row>
    <row r="26" spans="1:15" s="24" customFormat="1" ht="16.7" customHeight="1" x14ac:dyDescent="0.6">
      <c r="A26" s="4" t="s">
        <v>3</v>
      </c>
      <c r="B26" s="15">
        <v>1262</v>
      </c>
      <c r="C26" s="25">
        <v>40.859000000000002</v>
      </c>
      <c r="D26" s="25">
        <v>71.784000000000006</v>
      </c>
      <c r="E26" s="25">
        <f t="shared" si="0"/>
        <v>1756.8711911696321</v>
      </c>
      <c r="F26" s="33">
        <f t="shared" si="1"/>
        <v>28.214707541255521</v>
      </c>
      <c r="G26" s="3">
        <f t="shared" si="2"/>
        <v>5.618087218607517</v>
      </c>
      <c r="H26" s="3">
        <f t="shared" si="3"/>
        <v>6.3505544261198672</v>
      </c>
      <c r="I26" s="21"/>
      <c r="J26" s="23">
        <v>2544.2049999999999</v>
      </c>
      <c r="L26" s="27">
        <v>40859</v>
      </c>
      <c r="M26" s="28">
        <v>71784</v>
      </c>
      <c r="N26" s="2">
        <f t="shared" si="4"/>
        <v>0</v>
      </c>
      <c r="O26" s="24">
        <f t="shared" si="5"/>
        <v>0</v>
      </c>
    </row>
    <row r="27" spans="1:15" s="24" customFormat="1" ht="16.7" customHeight="1" x14ac:dyDescent="0.6">
      <c r="A27" s="4" t="s">
        <v>46</v>
      </c>
      <c r="B27" s="5"/>
      <c r="C27" s="25">
        <v>7.07</v>
      </c>
      <c r="D27" s="25">
        <v>8.7149999999999999</v>
      </c>
      <c r="E27" s="25">
        <f t="shared" si="0"/>
        <v>1232.6732673267327</v>
      </c>
      <c r="F27" s="33">
        <f t="shared" si="1"/>
        <v>17.516707703130496</v>
      </c>
      <c r="G27" s="3">
        <f t="shared" si="2"/>
        <v>0.97212062545718558</v>
      </c>
      <c r="H27" s="3">
        <f t="shared" si="3"/>
        <v>0.77099467602299454</v>
      </c>
      <c r="I27" s="21"/>
      <c r="J27" s="23">
        <v>497.52499999999998</v>
      </c>
      <c r="L27" s="27">
        <v>7070</v>
      </c>
      <c r="M27" s="28">
        <v>8715</v>
      </c>
      <c r="N27" s="2">
        <f t="shared" si="4"/>
        <v>0</v>
      </c>
      <c r="O27" s="24">
        <f t="shared" si="5"/>
        <v>0</v>
      </c>
    </row>
    <row r="28" spans="1:15" s="24" customFormat="1" ht="16.7" customHeight="1" x14ac:dyDescent="0.6">
      <c r="A28" s="4" t="s">
        <v>41</v>
      </c>
      <c r="B28" s="5"/>
      <c r="C28" s="25">
        <v>4.51</v>
      </c>
      <c r="D28" s="25">
        <v>6.2949999999999999</v>
      </c>
      <c r="E28" s="25">
        <f t="shared" si="0"/>
        <v>1395.7871396895787</v>
      </c>
      <c r="F28" s="33">
        <f t="shared" si="1"/>
        <v>11.021198518134643</v>
      </c>
      <c r="G28" s="3">
        <f t="shared" si="2"/>
        <v>0.62012220945005747</v>
      </c>
      <c r="H28" s="3">
        <f t="shared" si="3"/>
        <v>0.55690321119503727</v>
      </c>
      <c r="I28" s="21"/>
      <c r="J28" s="23">
        <v>571.17200000000003</v>
      </c>
      <c r="L28" s="27">
        <v>4510</v>
      </c>
      <c r="M28" s="28">
        <v>6295</v>
      </c>
      <c r="N28" s="2">
        <f t="shared" si="4"/>
        <v>0</v>
      </c>
      <c r="O28" s="24">
        <f t="shared" si="5"/>
        <v>0</v>
      </c>
    </row>
    <row r="29" spans="1:15" s="24" customFormat="1" ht="16.7" customHeight="1" x14ac:dyDescent="0.6">
      <c r="A29" s="4" t="s">
        <v>1</v>
      </c>
      <c r="B29" s="15">
        <v>3163</v>
      </c>
      <c r="C29" s="25">
        <v>23.117999999999999</v>
      </c>
      <c r="D29" s="25">
        <v>55.212000000000003</v>
      </c>
      <c r="E29" s="25">
        <f t="shared" si="0"/>
        <v>2388.2688813911241</v>
      </c>
      <c r="F29" s="33">
        <f t="shared" si="1"/>
        <v>33.542054842705554</v>
      </c>
      <c r="G29" s="3">
        <f t="shared" si="2"/>
        <v>3.1787106958018687</v>
      </c>
      <c r="H29" s="3">
        <f t="shared" si="3"/>
        <v>4.8844702297856086</v>
      </c>
      <c r="I29" s="21"/>
      <c r="J29" s="23">
        <v>1646.0530000000001</v>
      </c>
      <c r="L29" s="27">
        <v>23118</v>
      </c>
      <c r="M29" s="28">
        <v>55212</v>
      </c>
      <c r="N29" s="2">
        <f t="shared" si="4"/>
        <v>0</v>
      </c>
      <c r="O29" s="24">
        <f t="shared" si="5"/>
        <v>0</v>
      </c>
    </row>
    <row r="30" spans="1:15" s="24" customFormat="1" ht="16.7" customHeight="1" x14ac:dyDescent="0.6">
      <c r="A30" s="4" t="s">
        <v>42</v>
      </c>
      <c r="B30" s="5"/>
      <c r="C30" s="25">
        <v>3.8079999999999998</v>
      </c>
      <c r="D30" s="25">
        <v>4.952</v>
      </c>
      <c r="E30" s="25">
        <f t="shared" si="0"/>
        <v>1300.420168067227</v>
      </c>
      <c r="F30" s="33">
        <f t="shared" si="1"/>
        <v>19.143269122973859</v>
      </c>
      <c r="G30" s="3">
        <f t="shared" si="2"/>
        <v>0.52359764381060292</v>
      </c>
      <c r="H30" s="3">
        <f t="shared" si="3"/>
        <v>0.43809129497026611</v>
      </c>
      <c r="I30" s="21"/>
      <c r="J30" s="23">
        <v>258.68099999999998</v>
      </c>
      <c r="L30" s="27">
        <v>3808</v>
      </c>
      <c r="M30" s="28">
        <v>4952</v>
      </c>
      <c r="N30" s="2">
        <f t="shared" si="4"/>
        <v>0</v>
      </c>
      <c r="O30" s="24">
        <f t="shared" si="5"/>
        <v>0</v>
      </c>
    </row>
    <row r="31" spans="1:15" s="24" customFormat="1" ht="16.7" customHeight="1" x14ac:dyDescent="0.6">
      <c r="A31" s="4" t="s">
        <v>0</v>
      </c>
      <c r="B31" s="15">
        <v>657</v>
      </c>
      <c r="C31" s="25">
        <v>38.155000000000001</v>
      </c>
      <c r="D31" s="25">
        <v>75.185000000000002</v>
      </c>
      <c r="E31" s="25">
        <f t="shared" si="0"/>
        <v>1970.5150045865548</v>
      </c>
      <c r="F31" s="33">
        <f t="shared" si="1"/>
        <v>15.623334364706828</v>
      </c>
      <c r="G31" s="3">
        <f t="shared" si="2"/>
        <v>5.2462888916999875</v>
      </c>
      <c r="H31" s="3">
        <f t="shared" si="3"/>
        <v>6.6514325549958508</v>
      </c>
      <c r="I31" s="21"/>
      <c r="J31" s="23">
        <v>4812.3530000000001</v>
      </c>
      <c r="L31" s="27">
        <v>38155</v>
      </c>
      <c r="M31" s="28">
        <v>75185</v>
      </c>
      <c r="N31" s="2">
        <f t="shared" si="4"/>
        <v>0</v>
      </c>
      <c r="O31" s="24">
        <f t="shared" si="5"/>
        <v>0</v>
      </c>
    </row>
    <row r="32" spans="1:15" s="24" customFormat="1" ht="16.7" customHeight="1" x14ac:dyDescent="0.6">
      <c r="A32" s="4" t="s">
        <v>43</v>
      </c>
      <c r="B32" s="5"/>
      <c r="C32" s="25">
        <v>8.093</v>
      </c>
      <c r="D32" s="25">
        <v>8.8550000000000004</v>
      </c>
      <c r="E32" s="25">
        <f t="shared" si="0"/>
        <v>1094.155442975411</v>
      </c>
      <c r="F32" s="33">
        <f t="shared" si="1"/>
        <v>12.329297362324008</v>
      </c>
      <c r="G32" s="3">
        <f t="shared" si="2"/>
        <v>1.1127824924787839</v>
      </c>
      <c r="H32" s="3">
        <f t="shared" si="3"/>
        <v>0.7833801326659342</v>
      </c>
      <c r="I32" s="21"/>
      <c r="J32" s="23">
        <v>718.20799999999997</v>
      </c>
      <c r="L32" s="27">
        <v>8093</v>
      </c>
      <c r="M32" s="28">
        <v>8855</v>
      </c>
      <c r="N32" s="2">
        <f t="shared" si="4"/>
        <v>0</v>
      </c>
      <c r="O32" s="24">
        <f t="shared" si="5"/>
        <v>0</v>
      </c>
    </row>
    <row r="33" spans="1:15" s="24" customFormat="1" ht="16.7" customHeight="1" x14ac:dyDescent="0.6">
      <c r="A33" s="4" t="s">
        <v>19</v>
      </c>
      <c r="B33" s="15">
        <v>1493</v>
      </c>
      <c r="C33" s="25">
        <v>24.457000000000001</v>
      </c>
      <c r="D33" s="25">
        <v>37.975000000000001</v>
      </c>
      <c r="E33" s="25">
        <f t="shared" si="0"/>
        <v>1552.7251911518174</v>
      </c>
      <c r="F33" s="33">
        <f t="shared" si="1"/>
        <v>46.314307980696171</v>
      </c>
      <c r="G33" s="3">
        <f t="shared" si="2"/>
        <v>3.3628223672993474</v>
      </c>
      <c r="H33" s="3">
        <f t="shared" si="3"/>
        <v>3.3595551143973861</v>
      </c>
      <c r="I33" s="21"/>
      <c r="J33" s="23">
        <v>819.94100000000003</v>
      </c>
      <c r="L33" s="27">
        <v>24457</v>
      </c>
      <c r="M33" s="28">
        <v>37975</v>
      </c>
      <c r="N33" s="2">
        <f t="shared" si="4"/>
        <v>0</v>
      </c>
      <c r="O33" s="24">
        <f t="shared" si="5"/>
        <v>0</v>
      </c>
    </row>
    <row r="34" spans="1:15" s="24" customFormat="1" ht="16.7" customHeight="1" x14ac:dyDescent="0.6">
      <c r="A34" s="4" t="s">
        <v>4</v>
      </c>
      <c r="B34" s="15">
        <v>1924</v>
      </c>
      <c r="C34" s="25">
        <v>38.726999999999997</v>
      </c>
      <c r="D34" s="25">
        <v>67.838999999999999</v>
      </c>
      <c r="E34" s="25">
        <f t="shared" si="0"/>
        <v>1751.7236036873501</v>
      </c>
      <c r="F34" s="33">
        <f t="shared" si="1"/>
        <v>39.088077384471255</v>
      </c>
      <c r="G34" s="3">
        <f t="shared" si="2"/>
        <v>5.3249385377765801</v>
      </c>
      <c r="H34" s="3">
        <f t="shared" si="3"/>
        <v>6.0015499514313166</v>
      </c>
      <c r="I34" s="21"/>
      <c r="J34" s="23">
        <v>1735.5419999999999</v>
      </c>
      <c r="L34" s="27">
        <v>38727</v>
      </c>
      <c r="M34" s="28">
        <v>67839</v>
      </c>
      <c r="N34" s="2">
        <f t="shared" si="4"/>
        <v>0</v>
      </c>
      <c r="O34" s="24">
        <f t="shared" si="5"/>
        <v>0</v>
      </c>
    </row>
    <row r="35" spans="1:15" s="24" customFormat="1" ht="16.7" customHeight="1" x14ac:dyDescent="0.6">
      <c r="A35" s="4" t="s">
        <v>18</v>
      </c>
      <c r="B35" s="15">
        <v>354</v>
      </c>
      <c r="C35" s="25">
        <v>56.06</v>
      </c>
      <c r="D35" s="25">
        <v>103.592</v>
      </c>
      <c r="E35" s="25">
        <f t="shared" si="0"/>
        <v>1847.8772743489119</v>
      </c>
      <c r="F35" s="33">
        <f t="shared" si="1"/>
        <v>41.29812090998427</v>
      </c>
      <c r="G35" s="3">
        <f t="shared" si="2"/>
        <v>7.7082153130310918</v>
      </c>
      <c r="H35" s="3">
        <f t="shared" si="3"/>
        <v>9.1645301753957611</v>
      </c>
      <c r="I35" s="21"/>
      <c r="J35" s="23">
        <v>2508.395</v>
      </c>
      <c r="L35" s="27">
        <v>56060</v>
      </c>
      <c r="M35" s="28">
        <v>103592</v>
      </c>
      <c r="N35" s="2">
        <f t="shared" si="4"/>
        <v>0</v>
      </c>
      <c r="O35" s="24">
        <f t="shared" si="5"/>
        <v>0</v>
      </c>
    </row>
    <row r="36" spans="1:15" s="24" customFormat="1" ht="16.7" customHeight="1" x14ac:dyDescent="0.6">
      <c r="A36" s="4" t="s">
        <v>16</v>
      </c>
      <c r="B36" s="15">
        <v>817</v>
      </c>
      <c r="C36" s="25">
        <v>12.657</v>
      </c>
      <c r="D36" s="25">
        <v>13.302</v>
      </c>
      <c r="E36" s="25">
        <f t="shared" si="0"/>
        <v>1050.959943114482</v>
      </c>
      <c r="F36" s="33">
        <f t="shared" si="1"/>
        <v>29.182123919820455</v>
      </c>
      <c r="G36" s="3">
        <f t="shared" si="2"/>
        <v>1.7403296685164917</v>
      </c>
      <c r="H36" s="3">
        <f t="shared" si="3"/>
        <v>1.1767953161741678</v>
      </c>
      <c r="I36" s="21"/>
      <c r="J36" s="23">
        <v>455.827</v>
      </c>
      <c r="L36" s="27">
        <v>12657</v>
      </c>
      <c r="M36" s="28">
        <v>13302</v>
      </c>
      <c r="N36" s="2">
        <f t="shared" si="4"/>
        <v>0</v>
      </c>
      <c r="O36" s="24">
        <f t="shared" si="5"/>
        <v>0</v>
      </c>
    </row>
    <row r="37" spans="1:15" s="24" customFormat="1" ht="16.7" customHeight="1" x14ac:dyDescent="0.6">
      <c r="A37" s="4" t="s">
        <v>37</v>
      </c>
      <c r="B37" s="5"/>
      <c r="C37" s="25" t="s">
        <v>49</v>
      </c>
      <c r="D37" s="25" t="s">
        <v>49</v>
      </c>
      <c r="E37" s="1" t="s">
        <v>49</v>
      </c>
      <c r="F37" s="1" t="s">
        <v>49</v>
      </c>
      <c r="G37" s="1" t="s">
        <v>49</v>
      </c>
      <c r="H37" s="1" t="s">
        <v>49</v>
      </c>
      <c r="I37" s="21"/>
      <c r="J37" s="23">
        <v>171.815</v>
      </c>
      <c r="L37" s="27" t="s">
        <v>49</v>
      </c>
      <c r="M37" s="28" t="s">
        <v>49</v>
      </c>
      <c r="N37" s="2" t="e">
        <f t="shared" si="4"/>
        <v>#VALUE!</v>
      </c>
      <c r="O37" s="24" t="e">
        <f t="shared" si="5"/>
        <v>#VALUE!</v>
      </c>
    </row>
    <row r="38" spans="1:15" s="8" customFormat="1" ht="12" customHeight="1" x14ac:dyDescent="0.6">
      <c r="D38" s="19"/>
      <c r="E38" s="19"/>
      <c r="F38" s="16"/>
      <c r="G38" s="16"/>
      <c r="H38" s="20" t="s">
        <v>45</v>
      </c>
      <c r="L38" s="17">
        <f t="shared" ref="L38" si="6">D38/1000</f>
        <v>0</v>
      </c>
      <c r="N38" s="18"/>
    </row>
  </sheetData>
  <sortState xmlns:xlrd2="http://schemas.microsoft.com/office/spreadsheetml/2017/richdata2" ref="A6:M37">
    <sortCondition ref="A6:A37"/>
  </sortState>
  <mergeCells count="2">
    <mergeCell ref="A1:H1"/>
    <mergeCell ref="A3:A4"/>
  </mergeCells>
  <phoneticPr fontId="0" type="noConversion"/>
  <printOptions horizontalCentered="1"/>
  <pageMargins left="0.75" right="0.75" top="1" bottom="1" header="0.5" footer="0.5"/>
  <pageSetup paperSize="9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Table5</vt:lpstr>
      <vt:lpstr>Table5!Print_Area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</dc:creator>
  <cp:lastModifiedBy>PMRU</cp:lastModifiedBy>
  <cp:lastPrinted>2021-08-13T07:58:53Z</cp:lastPrinted>
  <dcterms:created xsi:type="dcterms:W3CDTF">2002-03-19T07:57:07Z</dcterms:created>
  <dcterms:modified xsi:type="dcterms:W3CDTF">2022-07-28T06:16:48Z</dcterms:modified>
</cp:coreProperties>
</file>