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EB8023B5-CDFE-4E89-B027-7722546B51F2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9" sheetId="9" r:id="rId1"/>
  </sheets>
  <definedNames>
    <definedName name="_xlnm.Print_Area" localSheetId="0">Table9!$A$1:$I$39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9" l="1"/>
  <c r="C5" i="9"/>
  <c r="H27" i="9" l="1"/>
  <c r="G27" i="9"/>
  <c r="F27" i="9"/>
  <c r="E27" i="9"/>
  <c r="H19" i="9"/>
  <c r="G19" i="9"/>
  <c r="F19" i="9"/>
  <c r="E19" i="9"/>
  <c r="H36" i="9"/>
  <c r="G36" i="9"/>
  <c r="F36" i="9"/>
  <c r="E36" i="9"/>
  <c r="H34" i="9"/>
  <c r="G34" i="9"/>
  <c r="F34" i="9"/>
  <c r="E34" i="9"/>
  <c r="H31" i="9"/>
  <c r="G31" i="9"/>
  <c r="F31" i="9"/>
  <c r="E31" i="9"/>
  <c r="H29" i="9"/>
  <c r="G29" i="9"/>
  <c r="F29" i="9"/>
  <c r="E29" i="9"/>
  <c r="H26" i="9"/>
  <c r="G26" i="9"/>
  <c r="F26" i="9"/>
  <c r="E26" i="9"/>
  <c r="H24" i="9"/>
  <c r="G24" i="9"/>
  <c r="F24" i="9"/>
  <c r="E24" i="9"/>
  <c r="H23" i="9"/>
  <c r="G23" i="9"/>
  <c r="F23" i="9"/>
  <c r="E23" i="9"/>
  <c r="H20" i="9"/>
  <c r="G20" i="9"/>
  <c r="F20" i="9"/>
  <c r="E20" i="9"/>
  <c r="H17" i="9"/>
  <c r="G17" i="9"/>
  <c r="F17" i="9"/>
  <c r="E17" i="9"/>
  <c r="H16" i="9"/>
  <c r="G16" i="9"/>
  <c r="F16" i="9"/>
  <c r="E16" i="9"/>
  <c r="H13" i="9"/>
  <c r="G13" i="9"/>
  <c r="F13" i="9"/>
  <c r="E13" i="9"/>
  <c r="H11" i="9"/>
  <c r="G11" i="9"/>
  <c r="F11" i="9"/>
  <c r="E11" i="9"/>
  <c r="H10" i="9"/>
  <c r="G10" i="9"/>
  <c r="F10" i="9"/>
  <c r="E10" i="9"/>
  <c r="H8" i="9"/>
  <c r="H5" i="9" s="1"/>
  <c r="G8" i="9"/>
  <c r="G5" i="9" s="1"/>
  <c r="F8" i="9"/>
  <c r="E8" i="9"/>
  <c r="F5" i="9"/>
  <c r="E5" i="9"/>
</calcChain>
</file>

<file path=xl/sharedStrings.xml><?xml version="1.0" encoding="utf-8"?>
<sst xmlns="http://schemas.openxmlformats.org/spreadsheetml/2006/main" count="148" uniqueCount="51">
  <si>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</si>
  <si>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</si>
  <si>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</si>
  <si>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</si>
  <si>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</si>
  <si>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</si>
  <si>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</si>
  <si>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</si>
  <si>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</si>
  <si>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</si>
  <si>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</si>
  <si>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</si>
  <si>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</si>
  <si>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</si>
  <si>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</si>
  <si>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</si>
  <si>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</si>
  <si>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</si>
  <si>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</si>
  <si>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</si>
  <si>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</si>
  <si>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</si>
  <si>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</si>
  <si>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000 persons</t>
  </si>
  <si>
    <t>Kgs</t>
  </si>
  <si>
    <t>Area</t>
  </si>
  <si>
    <t>Production</t>
  </si>
  <si>
    <t>Yield per hectare</t>
  </si>
  <si>
    <t>Production per capita</t>
  </si>
  <si>
    <t>000 Hectare</t>
  </si>
  <si>
    <t>District</t>
  </si>
  <si>
    <t>%</t>
  </si>
  <si>
    <t>000 Tonnes</t>
  </si>
  <si>
    <t>Table No. 9</t>
  </si>
  <si>
    <t>Khyber
Pakhtunkhwa</t>
  </si>
  <si>
    <t>Distt: % share of Area with Khyber Pakhtunkhwa</t>
  </si>
  <si>
    <t>Distt: % share of production with Khyber Pakhtunkhwa</t>
  </si>
  <si>
    <t>Tor Ghar</t>
  </si>
  <si>
    <t>Dir Lower</t>
  </si>
  <si>
    <t>Dir Upper</t>
  </si>
  <si>
    <t>Khyber</t>
  </si>
  <si>
    <t>N.Wazirsitan</t>
  </si>
  <si>
    <t>Orakzai</t>
  </si>
  <si>
    <t>S.Waziristan</t>
  </si>
  <si>
    <t>Bajaur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</si>
  <si>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</si>
  <si>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</si>
  <si>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</si>
  <si>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DISTRICT WISE AREA, PRODUCTION, YIELD PER HECTARE, PRODUCTION PER CAPITA AND PERCENTAGE SHARE OF SUGARCANE WITH KHYBER PAKHTUNKHWA,  2019-20</t>
  </si>
  <si>
    <t>-</t>
  </si>
  <si>
    <t>Population2019-20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</si>
</sst>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2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2" fontId="2" fillId="0" borderId="0" xfId="0" applyNumberFormat="1" applyFont="1" applyBorder="1"/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Alignment="1">
      <alignment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2" xfId="0" applyNumberForma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N39"/>
  <sheetViews>
    <sheetView tabSelected="1" view="pageBreakPreview" zoomScaleSheetLayoutView="100" workbookViewId="0">
      <selection sqref="A1:H1"/>
    </sheetView>
  </sheetViews>
  <sheetFormatPr defaultColWidth="9.1328125" defaultRowHeight="13" x14ac:dyDescent="0.6"/>
  <cols>
    <col min="1" max="1" width="13" style="1" customWidth="1"/>
    <col min="2" max="2" width="10.54296875" style="1" hidden="1" customWidth="1"/>
    <col min="3" max="5" width="11.26953125" style="1" customWidth="1"/>
    <col min="6" max="6" width="11.1328125" style="1" customWidth="1"/>
    <col min="7" max="8" width="13.1328125" style="1" customWidth="1"/>
    <col min="9" max="9" width="0" style="1" hidden="1" customWidth="1"/>
    <col min="10" max="10" width="10.1328125" style="1" hidden="1" customWidth="1"/>
    <col min="11" max="12" width="9.1328125" style="1"/>
    <col min="13" max="13" width="11.54296875" style="1" bestFit="1" customWidth="1"/>
    <col min="14" max="16384" width="9.1328125" style="1"/>
  </cols>
  <sheetData>
    <row r="1" spans="1:14" ht="60" customHeight="1" x14ac:dyDescent="0.6">
      <c r="A1" s="44" t="s">
        <v>48</v>
      </c>
      <c r="B1" s="44"/>
      <c r="C1" s="44"/>
      <c r="D1" s="44"/>
      <c r="E1" s="44"/>
      <c r="F1" s="44"/>
      <c r="G1" s="44"/>
      <c r="H1" s="44"/>
    </row>
    <row r="2" spans="1:14" s="16" customFormat="1" ht="12.95" customHeight="1" x14ac:dyDescent="0.6">
      <c r="A2" s="15" t="s">
        <v>33</v>
      </c>
      <c r="B2" s="15"/>
      <c r="C2" s="15"/>
      <c r="D2" s="15"/>
      <c r="E2" s="15"/>
      <c r="F2" s="15"/>
      <c r="G2" s="15"/>
      <c r="H2" s="15"/>
    </row>
    <row r="3" spans="1:14" ht="54" customHeight="1" x14ac:dyDescent="0.6">
      <c r="A3" s="45" t="s">
        <v>30</v>
      </c>
      <c r="B3" s="41" t="s">
        <v>22</v>
      </c>
      <c r="C3" s="41" t="s">
        <v>25</v>
      </c>
      <c r="D3" s="41" t="s">
        <v>26</v>
      </c>
      <c r="E3" s="41" t="s">
        <v>27</v>
      </c>
      <c r="F3" s="42" t="s">
        <v>28</v>
      </c>
      <c r="G3" s="43" t="s">
        <v>35</v>
      </c>
      <c r="H3" s="41" t="s">
        <v>36</v>
      </c>
      <c r="J3" s="40" t="s">
        <v>50</v>
      </c>
    </row>
    <row r="4" spans="1:14" ht="20.149999999999999" customHeight="1" x14ac:dyDescent="0.6">
      <c r="A4" s="45"/>
      <c r="B4" s="2" t="s">
        <v>23</v>
      </c>
      <c r="C4" s="2" t="s">
        <v>29</v>
      </c>
      <c r="D4" s="2" t="s">
        <v>32</v>
      </c>
      <c r="E4" s="2" t="s">
        <v>24</v>
      </c>
      <c r="F4" s="37" t="s">
        <v>24</v>
      </c>
      <c r="G4" s="2" t="s">
        <v>31</v>
      </c>
      <c r="H4" s="2" t="s">
        <v>31</v>
      </c>
      <c r="J4" s="34"/>
    </row>
    <row r="5" spans="1:14" ht="26.15" customHeight="1" x14ac:dyDescent="0.6">
      <c r="A5" s="5" t="s">
        <v>34</v>
      </c>
      <c r="B5" s="4">
        <v>25345</v>
      </c>
      <c r="C5" s="6">
        <f>SUM(C6:C37)</f>
        <v>109.35199999999999</v>
      </c>
      <c r="D5" s="6">
        <f>SUM(D6:D37)</f>
        <v>5753.9500000000007</v>
      </c>
      <c r="E5" s="10">
        <f>D5/C5*1000</f>
        <v>52618.607798668534</v>
      </c>
      <c r="F5" s="38">
        <f>D5/J5*1000</f>
        <v>150.75247070224464</v>
      </c>
      <c r="G5" s="4">
        <f>SUM(G6:G37)</f>
        <v>100.00000000000003</v>
      </c>
      <c r="H5" s="4">
        <f>SUM(H6:H37)</f>
        <v>99.999999999999986</v>
      </c>
      <c r="J5" s="31">
        <v>38168.197</v>
      </c>
      <c r="K5" s="27"/>
      <c r="L5" s="22"/>
      <c r="M5" s="22"/>
    </row>
    <row r="6" spans="1:14" ht="17.149999999999999" customHeight="1" x14ac:dyDescent="0.6">
      <c r="A6" s="28" t="s">
        <v>8</v>
      </c>
      <c r="B6" s="3">
        <v>1110</v>
      </c>
      <c r="C6" s="7" t="s">
        <v>49</v>
      </c>
      <c r="D6" s="7" t="s">
        <v>49</v>
      </c>
      <c r="E6" s="9" t="s">
        <v>49</v>
      </c>
      <c r="F6" s="39" t="s">
        <v>49</v>
      </c>
      <c r="G6" s="9" t="s">
        <v>49</v>
      </c>
      <c r="H6" s="9" t="s">
        <v>49</v>
      </c>
      <c r="J6" s="32">
        <v>1414.3109999999999</v>
      </c>
      <c r="K6" s="27"/>
      <c r="L6" s="22"/>
      <c r="M6" s="22"/>
      <c r="N6" s="13"/>
    </row>
    <row r="7" spans="1:14" ht="17.149999999999999" customHeight="1" x14ac:dyDescent="0.6">
      <c r="A7" s="28" t="s">
        <v>44</v>
      </c>
      <c r="B7" s="14"/>
      <c r="C7" s="35" t="s">
        <v>49</v>
      </c>
      <c r="D7" s="35" t="s">
        <v>49</v>
      </c>
      <c r="E7" s="9" t="s">
        <v>49</v>
      </c>
      <c r="F7" s="39" t="s">
        <v>49</v>
      </c>
      <c r="G7" s="9" t="s">
        <v>49</v>
      </c>
      <c r="H7" s="9" t="s">
        <v>49</v>
      </c>
      <c r="I7" s="21"/>
      <c r="J7" s="32">
        <v>1185.0940000000001</v>
      </c>
      <c r="K7" s="27"/>
      <c r="L7" s="22"/>
      <c r="M7" s="22"/>
      <c r="N7" s="13"/>
    </row>
    <row r="8" spans="1:14" ht="17.149999999999999" customHeight="1" x14ac:dyDescent="0.6">
      <c r="A8" s="28" t="s">
        <v>13</v>
      </c>
      <c r="B8" s="3">
        <v>967</v>
      </c>
      <c r="C8" s="7">
        <v>0.53</v>
      </c>
      <c r="D8" s="7">
        <v>22.48</v>
      </c>
      <c r="E8" s="9">
        <f>D8/C8*1000</f>
        <v>42415.094339622643</v>
      </c>
      <c r="F8" s="39">
        <f>D8/J8*1000</f>
        <v>17.218677976253851</v>
      </c>
      <c r="G8" s="7">
        <f>C8/$C$5*100</f>
        <v>0.48467334845270327</v>
      </c>
      <c r="H8" s="7">
        <f>D8/$D$5*100</f>
        <v>0.39068813597615548</v>
      </c>
      <c r="J8" s="32">
        <v>1305.559</v>
      </c>
      <c r="K8" s="27"/>
      <c r="L8" s="22"/>
      <c r="M8" s="22"/>
      <c r="N8" s="13"/>
    </row>
    <row r="9" spans="1:14" ht="17.149999999999999" customHeight="1" x14ac:dyDescent="0.6">
      <c r="A9" s="28" t="s">
        <v>12</v>
      </c>
      <c r="B9" s="3">
        <v>417</v>
      </c>
      <c r="C9" s="8" t="s">
        <v>49</v>
      </c>
      <c r="D9" s="8" t="s">
        <v>49</v>
      </c>
      <c r="E9" s="9" t="s">
        <v>49</v>
      </c>
      <c r="F9" s="39" t="s">
        <v>49</v>
      </c>
      <c r="G9" s="9" t="s">
        <v>49</v>
      </c>
      <c r="H9" s="9" t="s">
        <v>49</v>
      </c>
      <c r="J9" s="32">
        <v>507.54700000000003</v>
      </c>
      <c r="K9" s="27"/>
      <c r="L9" s="22"/>
      <c r="M9" s="22"/>
      <c r="N9" s="13"/>
    </row>
    <row r="10" spans="1:14" ht="17.149999999999999" customHeight="1" x14ac:dyDescent="0.6">
      <c r="A10" s="28" t="s">
        <v>20</v>
      </c>
      <c r="B10" s="3">
        <v>823</v>
      </c>
      <c r="C10" s="7">
        <v>0.04</v>
      </c>
      <c r="D10" s="7">
        <v>1.38</v>
      </c>
      <c r="E10" s="9">
        <f>D10/C10*1000</f>
        <v>34500</v>
      </c>
      <c r="F10" s="39">
        <f>D10/J10*1000</f>
        <v>1.4255491463233227</v>
      </c>
      <c r="G10" s="7">
        <f>C10/$C$5*100</f>
        <v>3.6579120637939867E-2</v>
      </c>
      <c r="H10" s="7">
        <f>D10/$D$5*100</f>
        <v>2.3983524361525555E-2</v>
      </c>
      <c r="J10" s="32">
        <v>968.048</v>
      </c>
      <c r="K10" s="27"/>
      <c r="L10" s="22"/>
      <c r="M10" s="22"/>
      <c r="N10" s="13"/>
    </row>
    <row r="11" spans="1:14" ht="17.149999999999999" customHeight="1" x14ac:dyDescent="0.6">
      <c r="A11" s="28" t="s">
        <v>2</v>
      </c>
      <c r="B11" s="3">
        <v>1472</v>
      </c>
      <c r="C11" s="8">
        <v>29.65</v>
      </c>
      <c r="D11" s="8">
        <v>1735.04</v>
      </c>
      <c r="E11" s="9">
        <f>D11/C11*1000</f>
        <v>58517.369308600333</v>
      </c>
      <c r="F11" s="39">
        <f>D11/J11*1000</f>
        <v>1009.2552682201277</v>
      </c>
      <c r="G11" s="7">
        <f>C11/$C$5*100</f>
        <v>27.114273172872927</v>
      </c>
      <c r="H11" s="7">
        <f>D11/$D$5*100</f>
        <v>30.153894281319783</v>
      </c>
      <c r="J11" s="32">
        <v>1719.1289999999999</v>
      </c>
      <c r="K11" s="27"/>
      <c r="L11" s="22"/>
      <c r="M11" s="22"/>
      <c r="N11" s="13"/>
    </row>
    <row r="12" spans="1:14" ht="17.149999999999999" customHeight="1" x14ac:dyDescent="0.6">
      <c r="A12" s="28" t="s">
        <v>17</v>
      </c>
      <c r="B12" s="3">
        <v>439</v>
      </c>
      <c r="C12" s="8" t="s">
        <v>49</v>
      </c>
      <c r="D12" s="8" t="s">
        <v>49</v>
      </c>
      <c r="E12" s="9" t="s">
        <v>49</v>
      </c>
      <c r="F12" s="39" t="s">
        <v>49</v>
      </c>
      <c r="G12" s="9" t="s">
        <v>49</v>
      </c>
      <c r="H12" s="9" t="s">
        <v>49</v>
      </c>
      <c r="J12" s="32">
        <v>468.9</v>
      </c>
      <c r="K12" s="27"/>
      <c r="L12" s="22"/>
      <c r="M12" s="22"/>
      <c r="N12" s="13"/>
    </row>
    <row r="13" spans="1:14" ht="17.149999999999999" customHeight="1" x14ac:dyDescent="0.6">
      <c r="A13" s="28" t="s">
        <v>15</v>
      </c>
      <c r="B13" s="3">
        <v>1287</v>
      </c>
      <c r="C13" s="8">
        <v>25.33</v>
      </c>
      <c r="D13" s="8">
        <v>1603.39</v>
      </c>
      <c r="E13" s="9">
        <f>D13/C13*1000</f>
        <v>63300.039478878811</v>
      </c>
      <c r="F13" s="39">
        <f>D13/J13*1000</f>
        <v>864.10451666378356</v>
      </c>
      <c r="G13" s="7">
        <f>C13/$C$5*100</f>
        <v>23.163728143975419</v>
      </c>
      <c r="H13" s="7">
        <f>D13/$D$5*100</f>
        <v>27.865900815961208</v>
      </c>
      <c r="J13" s="32">
        <v>1855.5509999999999</v>
      </c>
      <c r="K13" s="27"/>
      <c r="L13" s="22"/>
      <c r="M13" s="22"/>
      <c r="N13" s="13"/>
    </row>
    <row r="14" spans="1:14" ht="17.149999999999999" customHeight="1" x14ac:dyDescent="0.6">
      <c r="A14" s="28" t="s">
        <v>38</v>
      </c>
      <c r="B14" s="3">
        <v>474</v>
      </c>
      <c r="C14" s="7" t="s">
        <v>49</v>
      </c>
      <c r="D14" s="7" t="s">
        <v>49</v>
      </c>
      <c r="E14" s="9" t="s">
        <v>49</v>
      </c>
      <c r="F14" s="39" t="s">
        <v>49</v>
      </c>
      <c r="G14" s="9" t="s">
        <v>49</v>
      </c>
      <c r="H14" s="9" t="s">
        <v>49</v>
      </c>
      <c r="J14" s="32">
        <v>1561.53</v>
      </c>
      <c r="K14" s="27"/>
      <c r="L14" s="22"/>
      <c r="M14" s="22"/>
      <c r="N14" s="13"/>
    </row>
    <row r="15" spans="1:14" ht="17.149999999999999" customHeight="1" x14ac:dyDescent="0.6">
      <c r="A15" s="28" t="s">
        <v>39</v>
      </c>
      <c r="B15" s="3">
        <v>914</v>
      </c>
      <c r="C15" s="7" t="s">
        <v>49</v>
      </c>
      <c r="D15" s="7" t="s">
        <v>49</v>
      </c>
      <c r="E15" s="9" t="s">
        <v>49</v>
      </c>
      <c r="F15" s="39" t="s">
        <v>49</v>
      </c>
      <c r="G15" s="9" t="s">
        <v>49</v>
      </c>
      <c r="H15" s="9" t="s">
        <v>49</v>
      </c>
      <c r="J15" s="32">
        <v>1029.9010000000001</v>
      </c>
      <c r="K15" s="27"/>
      <c r="L15" s="22"/>
      <c r="M15" s="22"/>
      <c r="N15" s="13"/>
    </row>
    <row r="16" spans="1:14" ht="17.149999999999999" customHeight="1" x14ac:dyDescent="0.6">
      <c r="A16" s="28" t="s">
        <v>6</v>
      </c>
      <c r="B16" s="3">
        <v>650</v>
      </c>
      <c r="C16" s="7">
        <v>0.01</v>
      </c>
      <c r="D16" s="7">
        <v>0.35</v>
      </c>
      <c r="E16" s="9">
        <f>D16/C16*1000</f>
        <v>35000</v>
      </c>
      <c r="F16" s="39">
        <f>D16/J16*1000</f>
        <v>0.62816325065508449</v>
      </c>
      <c r="G16" s="7">
        <f>C16/$C$5*100</f>
        <v>9.1447801594849668E-3</v>
      </c>
      <c r="H16" s="7">
        <f>D16/$D$5*100</f>
        <v>6.0827779177782208E-3</v>
      </c>
      <c r="J16" s="32">
        <v>557.17999999999995</v>
      </c>
      <c r="K16" s="27"/>
      <c r="L16" s="22"/>
      <c r="M16" s="22"/>
      <c r="N16" s="13"/>
    </row>
    <row r="17" spans="1:14" ht="17.149999999999999" customHeight="1" x14ac:dyDescent="0.6">
      <c r="A17" s="28" t="s">
        <v>9</v>
      </c>
      <c r="B17" s="3">
        <v>848</v>
      </c>
      <c r="C17" s="8">
        <v>0.05</v>
      </c>
      <c r="D17" s="8">
        <v>1.57</v>
      </c>
      <c r="E17" s="9">
        <f>D17/C17*1000</f>
        <v>31400</v>
      </c>
      <c r="F17" s="39">
        <f>D17/J17*1000</f>
        <v>1.4870705373439403</v>
      </c>
      <c r="G17" s="7">
        <f>C17/$C$5*100</f>
        <v>4.5723900797424832E-2</v>
      </c>
      <c r="H17" s="7">
        <f>D17/$D$5*100</f>
        <v>2.7285603802605161E-2</v>
      </c>
      <c r="J17" s="32">
        <v>1055.7670000000001</v>
      </c>
      <c r="K17" s="27"/>
      <c r="L17" s="22"/>
      <c r="M17" s="22"/>
      <c r="N17" s="13"/>
    </row>
    <row r="18" spans="1:14" ht="17.149999999999999" customHeight="1" x14ac:dyDescent="0.6">
      <c r="A18" s="28" t="s">
        <v>7</v>
      </c>
      <c r="B18" s="3">
        <v>478</v>
      </c>
      <c r="C18" s="8" t="s">
        <v>49</v>
      </c>
      <c r="D18" s="8" t="s">
        <v>49</v>
      </c>
      <c r="E18" s="9" t="s">
        <v>49</v>
      </c>
      <c r="F18" s="39" t="s">
        <v>49</v>
      </c>
      <c r="G18" s="9" t="s">
        <v>49</v>
      </c>
      <c r="H18" s="9" t="s">
        <v>49</v>
      </c>
      <c r="J18" s="32">
        <v>754.47699999999998</v>
      </c>
      <c r="K18" s="27"/>
      <c r="L18" s="22"/>
      <c r="M18" s="22"/>
      <c r="N18" s="13"/>
    </row>
    <row r="19" spans="1:14" ht="17.149999999999999" customHeight="1" x14ac:dyDescent="0.6">
      <c r="A19" s="28" t="s">
        <v>40</v>
      </c>
      <c r="B19" s="14"/>
      <c r="C19" s="35">
        <v>0.69</v>
      </c>
      <c r="D19" s="35">
        <v>15.82</v>
      </c>
      <c r="E19" s="9">
        <f>D19/C19*1000</f>
        <v>22927.53623188406</v>
      </c>
      <c r="F19" s="39">
        <f>D19/J19*1000</f>
        <v>14.830494571682754</v>
      </c>
      <c r="G19" s="7">
        <f>C19/$C$5*100</f>
        <v>0.63098983100446271</v>
      </c>
      <c r="H19" s="7">
        <f>D19/$D$5*100</f>
        <v>0.2749415618835756</v>
      </c>
      <c r="I19" s="21"/>
      <c r="J19" s="32">
        <v>1066.721</v>
      </c>
      <c r="K19" s="27"/>
      <c r="L19" s="22"/>
      <c r="M19" s="22"/>
      <c r="N19" s="13"/>
    </row>
    <row r="20" spans="1:14" ht="17.149999999999999" customHeight="1" x14ac:dyDescent="0.6">
      <c r="A20" s="28" t="s">
        <v>5</v>
      </c>
      <c r="B20" s="3">
        <v>731</v>
      </c>
      <c r="C20" s="7">
        <v>0.04</v>
      </c>
      <c r="D20" s="7">
        <v>1.53</v>
      </c>
      <c r="E20" s="9">
        <f>D20/C20*1000</f>
        <v>38250</v>
      </c>
      <c r="F20" s="39">
        <f>D20/J20*1000</f>
        <v>1.2789124062026418</v>
      </c>
      <c r="G20" s="7">
        <f>C20/$C$5*100</f>
        <v>3.6579120637939867E-2</v>
      </c>
      <c r="H20" s="7">
        <f>D20/$D$5*100</f>
        <v>2.6590429183430513E-2</v>
      </c>
      <c r="J20" s="32">
        <v>1196.329</v>
      </c>
      <c r="K20" s="27"/>
      <c r="L20" s="22"/>
      <c r="M20" s="22"/>
      <c r="N20" s="13"/>
    </row>
    <row r="21" spans="1:14" ht="17.149999999999999" customHeight="1" x14ac:dyDescent="0.6">
      <c r="A21" s="28" t="s">
        <v>11</v>
      </c>
      <c r="B21" s="3">
        <v>1105</v>
      </c>
      <c r="C21" s="7" t="s">
        <v>49</v>
      </c>
      <c r="D21" s="7" t="s">
        <v>49</v>
      </c>
      <c r="E21" s="9" t="s">
        <v>49</v>
      </c>
      <c r="F21" s="39" t="s">
        <v>49</v>
      </c>
      <c r="G21" s="9" t="s">
        <v>49</v>
      </c>
      <c r="H21" s="9" t="s">
        <v>49</v>
      </c>
      <c r="J21" s="32">
        <v>841.05499999999995</v>
      </c>
      <c r="K21" s="27"/>
      <c r="L21" s="22"/>
      <c r="M21" s="22"/>
      <c r="N21" s="13"/>
    </row>
    <row r="22" spans="1:14" ht="17.149999999999999" customHeight="1" x14ac:dyDescent="0.6">
      <c r="A22" s="28" t="s">
        <v>47</v>
      </c>
      <c r="B22" s="14"/>
      <c r="C22" s="35" t="s">
        <v>49</v>
      </c>
      <c r="D22" s="35" t="s">
        <v>49</v>
      </c>
      <c r="E22" s="9" t="s">
        <v>49</v>
      </c>
      <c r="F22" s="39" t="s">
        <v>49</v>
      </c>
      <c r="G22" s="9" t="s">
        <v>49</v>
      </c>
      <c r="H22" s="9" t="s">
        <v>49</v>
      </c>
      <c r="I22" s="21"/>
      <c r="J22" s="32">
        <v>642.64300000000003</v>
      </c>
      <c r="K22" s="27"/>
      <c r="L22" s="22"/>
      <c r="M22" s="22"/>
      <c r="N22" s="13"/>
    </row>
    <row r="23" spans="1:14" ht="17.149999999999999" customHeight="1" x14ac:dyDescent="0.6">
      <c r="A23" s="28" t="s">
        <v>14</v>
      </c>
      <c r="B23" s="3">
        <v>691</v>
      </c>
      <c r="C23" s="33">
        <v>2E-3</v>
      </c>
      <c r="D23" s="8">
        <v>7.0000000000000007E-2</v>
      </c>
      <c r="E23" s="9">
        <f>D23/C23*1000</f>
        <v>35000</v>
      </c>
      <c r="F23" s="39">
        <f>D23/J23*1000</f>
        <v>7.1210579857578837E-2</v>
      </c>
      <c r="G23" s="7">
        <f>C23/$C$5*100</f>
        <v>1.8289560318969934E-3</v>
      </c>
      <c r="H23" s="7">
        <f>D23/$D$5*100</f>
        <v>1.2165555835556444E-3</v>
      </c>
      <c r="J23" s="32">
        <v>983</v>
      </c>
      <c r="K23" s="27"/>
      <c r="L23" s="22"/>
      <c r="M23" s="22"/>
      <c r="N23" s="13"/>
    </row>
    <row r="24" spans="1:14" ht="17.149999999999999" customHeight="1" x14ac:dyDescent="0.6">
      <c r="A24" s="28" t="s">
        <v>21</v>
      </c>
      <c r="B24" s="3">
        <v>1563</v>
      </c>
      <c r="C24" s="7">
        <v>4.8600000000000003</v>
      </c>
      <c r="D24" s="7">
        <v>192.41</v>
      </c>
      <c r="E24" s="9">
        <f>D24/C24*1000</f>
        <v>39590.534979423865</v>
      </c>
      <c r="F24" s="39">
        <f>D24/J24*1000</f>
        <v>251.62290957215865</v>
      </c>
      <c r="G24" s="7">
        <f>C24/$C$5*100</f>
        <v>4.4443631575096942</v>
      </c>
      <c r="H24" s="7">
        <f>D24/$D$5*100</f>
        <v>3.3439637118848786</v>
      </c>
      <c r="J24" s="32">
        <v>764.67600000000004</v>
      </c>
      <c r="K24" s="27"/>
      <c r="L24" s="22"/>
      <c r="M24" s="22"/>
      <c r="N24" s="13"/>
    </row>
    <row r="25" spans="1:14" ht="17.149999999999999" customHeight="1" x14ac:dyDescent="0.6">
      <c r="A25" s="28" t="s">
        <v>10</v>
      </c>
      <c r="B25" s="3">
        <v>2136</v>
      </c>
      <c r="C25" s="8" t="s">
        <v>49</v>
      </c>
      <c r="D25" s="8" t="s">
        <v>49</v>
      </c>
      <c r="E25" s="9" t="s">
        <v>49</v>
      </c>
      <c r="F25" s="39" t="s">
        <v>49</v>
      </c>
      <c r="G25" s="9" t="s">
        <v>49</v>
      </c>
      <c r="H25" s="9" t="s">
        <v>49</v>
      </c>
      <c r="J25" s="32">
        <v>1662.4069999999999</v>
      </c>
      <c r="K25" s="27"/>
      <c r="L25" s="22"/>
      <c r="M25" s="22"/>
      <c r="N25" s="13"/>
    </row>
    <row r="26" spans="1:14" ht="17.149999999999999" customHeight="1" x14ac:dyDescent="0.6">
      <c r="A26" s="28" t="s">
        <v>3</v>
      </c>
      <c r="B26" s="3">
        <v>1262</v>
      </c>
      <c r="C26" s="7">
        <v>30.17</v>
      </c>
      <c r="D26" s="7">
        <v>1298.5999999999999</v>
      </c>
      <c r="E26" s="9">
        <f>D26/C26*1000</f>
        <v>43042.757706330791</v>
      </c>
      <c r="F26" s="39">
        <f>D26/J26*1000</f>
        <v>510.41484471573631</v>
      </c>
      <c r="G26" s="7">
        <f>C26/$C$5*100</f>
        <v>27.589801741166148</v>
      </c>
      <c r="H26" s="7">
        <f>D26/$D$5*100</f>
        <v>22.568844011505135</v>
      </c>
      <c r="J26" s="32">
        <v>2544.2049999999999</v>
      </c>
      <c r="K26" s="27"/>
      <c r="L26" s="22"/>
      <c r="M26" s="22"/>
      <c r="N26" s="13"/>
    </row>
    <row r="27" spans="1:14" ht="17.149999999999999" customHeight="1" x14ac:dyDescent="0.6">
      <c r="A27" s="28" t="s">
        <v>46</v>
      </c>
      <c r="B27" s="14"/>
      <c r="C27" s="35">
        <v>0.15</v>
      </c>
      <c r="D27" s="35">
        <v>4.8</v>
      </c>
      <c r="E27" s="9">
        <f>D27/C27*1000</f>
        <v>32000</v>
      </c>
      <c r="F27" s="39">
        <f>D27/J27*1000</f>
        <v>9.6477563941510471</v>
      </c>
      <c r="G27" s="7">
        <f>C27/$C$5*100</f>
        <v>0.1371717023922745</v>
      </c>
      <c r="H27" s="7">
        <f>D27/$D$5*100</f>
        <v>8.3420954300958458E-2</v>
      </c>
      <c r="I27" s="21"/>
      <c r="J27" s="32">
        <v>497.52499999999998</v>
      </c>
      <c r="K27" s="27"/>
      <c r="L27" s="22"/>
      <c r="M27" s="22"/>
      <c r="N27" s="13"/>
    </row>
    <row r="28" spans="1:14" ht="17.149999999999999" customHeight="1" x14ac:dyDescent="0.6">
      <c r="A28" s="28" t="s">
        <v>41</v>
      </c>
      <c r="B28" s="14"/>
      <c r="C28" s="35" t="s">
        <v>49</v>
      </c>
      <c r="D28" s="35" t="s">
        <v>49</v>
      </c>
      <c r="E28" s="9" t="s">
        <v>49</v>
      </c>
      <c r="F28" s="39" t="s">
        <v>49</v>
      </c>
      <c r="G28" s="9" t="s">
        <v>49</v>
      </c>
      <c r="H28" s="9" t="s">
        <v>49</v>
      </c>
      <c r="I28" s="22">
        <v>0</v>
      </c>
      <c r="J28" s="32">
        <v>571.17200000000003</v>
      </c>
      <c r="K28" s="27"/>
      <c r="L28" s="22"/>
      <c r="M28" s="22"/>
      <c r="N28" s="13"/>
    </row>
    <row r="29" spans="1:14" ht="17.149999999999999" customHeight="1" x14ac:dyDescent="0.6">
      <c r="A29" s="28" t="s">
        <v>1</v>
      </c>
      <c r="B29" s="3">
        <v>3163</v>
      </c>
      <c r="C29" s="7">
        <v>4.42</v>
      </c>
      <c r="D29" s="7">
        <v>225.29</v>
      </c>
      <c r="E29" s="9">
        <f>D29/C29*1000</f>
        <v>50970.588235294119</v>
      </c>
      <c r="F29" s="39">
        <f>D29/J29*1000</f>
        <v>136.86679590511361</v>
      </c>
      <c r="G29" s="7">
        <f>C29/$C$5*100</f>
        <v>4.0419928304923554</v>
      </c>
      <c r="H29" s="7">
        <f>D29/$D$5*100</f>
        <v>3.9153972488464439</v>
      </c>
      <c r="J29" s="32">
        <v>1646.0530000000001</v>
      </c>
      <c r="K29" s="27"/>
      <c r="L29" s="22"/>
      <c r="M29" s="22"/>
      <c r="N29" s="13"/>
    </row>
    <row r="30" spans="1:14" ht="17.149999999999999" customHeight="1" x14ac:dyDescent="0.6">
      <c r="A30" s="29" t="s">
        <v>42</v>
      </c>
      <c r="B30" s="21"/>
      <c r="C30" s="36" t="s">
        <v>49</v>
      </c>
      <c r="D30" s="36" t="s">
        <v>49</v>
      </c>
      <c r="E30" s="9" t="s">
        <v>49</v>
      </c>
      <c r="F30" s="39" t="s">
        <v>49</v>
      </c>
      <c r="G30" s="9" t="s">
        <v>49</v>
      </c>
      <c r="H30" s="9" t="s">
        <v>49</v>
      </c>
      <c r="I30" s="21"/>
      <c r="J30" s="32">
        <v>258.68099999999998</v>
      </c>
      <c r="K30" s="27"/>
      <c r="L30" s="22"/>
      <c r="M30" s="22"/>
      <c r="N30" s="13"/>
    </row>
    <row r="31" spans="1:14" ht="17.149999999999999" customHeight="1" x14ac:dyDescent="0.6">
      <c r="A31" s="28" t="s">
        <v>0</v>
      </c>
      <c r="B31" s="3">
        <v>657</v>
      </c>
      <c r="C31" s="7">
        <v>10.67</v>
      </c>
      <c r="D31" s="7">
        <v>554.57000000000005</v>
      </c>
      <c r="E31" s="9">
        <f>D31/C31*1000</f>
        <v>51974.695407685103</v>
      </c>
      <c r="F31" s="39">
        <f>D31/J31*1000</f>
        <v>115.23884469821728</v>
      </c>
      <c r="G31" s="7">
        <f>C31/$C$5*100</f>
        <v>9.7574804301704585</v>
      </c>
      <c r="H31" s="7">
        <f>D31/$D$5*100</f>
        <v>9.6380747138921965</v>
      </c>
      <c r="I31" s="30"/>
      <c r="J31" s="32">
        <v>4812.3530000000001</v>
      </c>
      <c r="K31" s="27"/>
      <c r="L31" s="22"/>
      <c r="M31" s="22"/>
      <c r="N31" s="13"/>
    </row>
    <row r="32" spans="1:14" ht="17.149999999999999" customHeight="1" x14ac:dyDescent="0.6">
      <c r="A32" s="28" t="s">
        <v>43</v>
      </c>
      <c r="B32" s="14"/>
      <c r="C32" s="35" t="s">
        <v>49</v>
      </c>
      <c r="D32" s="35" t="s">
        <v>49</v>
      </c>
      <c r="E32" s="9" t="s">
        <v>49</v>
      </c>
      <c r="F32" s="39" t="s">
        <v>49</v>
      </c>
      <c r="G32" s="9" t="s">
        <v>49</v>
      </c>
      <c r="H32" s="9" t="s">
        <v>49</v>
      </c>
      <c r="I32" s="30"/>
      <c r="J32" s="32">
        <v>718.20799999999997</v>
      </c>
      <c r="K32" s="27"/>
      <c r="L32" s="22"/>
      <c r="M32" s="22"/>
      <c r="N32" s="13"/>
    </row>
    <row r="33" spans="1:14" ht="17.149999999999999" customHeight="1" x14ac:dyDescent="0.6">
      <c r="A33" s="28" t="s">
        <v>19</v>
      </c>
      <c r="B33" s="3">
        <v>1493</v>
      </c>
      <c r="C33" s="8" t="s">
        <v>49</v>
      </c>
      <c r="D33" s="8" t="s">
        <v>49</v>
      </c>
      <c r="E33" s="9" t="s">
        <v>49</v>
      </c>
      <c r="F33" s="39" t="s">
        <v>49</v>
      </c>
      <c r="G33" s="9" t="s">
        <v>49</v>
      </c>
      <c r="H33" s="9" t="s">
        <v>49</v>
      </c>
      <c r="I33" s="30"/>
      <c r="J33" s="32">
        <v>819.94100000000003</v>
      </c>
      <c r="K33" s="27"/>
      <c r="L33" s="22"/>
      <c r="M33" s="22"/>
      <c r="N33" s="13"/>
    </row>
    <row r="34" spans="1:14" ht="17.149999999999999" customHeight="1" x14ac:dyDescent="0.6">
      <c r="A34" s="28" t="s">
        <v>4</v>
      </c>
      <c r="B34" s="3">
        <v>1924</v>
      </c>
      <c r="C34" s="7">
        <v>2.16</v>
      </c>
      <c r="D34" s="7">
        <v>83.88</v>
      </c>
      <c r="E34" s="9">
        <f>D34/C34*1000</f>
        <v>38833.333333333328</v>
      </c>
      <c r="F34" s="39">
        <f>D34/J34*1000</f>
        <v>48.330723197709993</v>
      </c>
      <c r="G34" s="7">
        <f>C34/$C$5*100</f>
        <v>1.9752725144487528</v>
      </c>
      <c r="H34" s="7">
        <f>D34/$D$5*100</f>
        <v>1.457781176409249</v>
      </c>
      <c r="I34" s="30"/>
      <c r="J34" s="32">
        <v>1735.5419999999999</v>
      </c>
      <c r="K34" s="27"/>
      <c r="L34" s="22"/>
      <c r="M34" s="22"/>
      <c r="N34" s="13"/>
    </row>
    <row r="35" spans="1:14" ht="17.149999999999999" customHeight="1" x14ac:dyDescent="0.6">
      <c r="A35" s="28" t="s">
        <v>18</v>
      </c>
      <c r="B35" s="3">
        <v>354</v>
      </c>
      <c r="C35" s="8" t="s">
        <v>49</v>
      </c>
      <c r="D35" s="8" t="s">
        <v>49</v>
      </c>
      <c r="E35" s="9" t="s">
        <v>49</v>
      </c>
      <c r="F35" s="39" t="s">
        <v>49</v>
      </c>
      <c r="G35" s="9" t="s">
        <v>49</v>
      </c>
      <c r="H35" s="9" t="s">
        <v>49</v>
      </c>
      <c r="I35" s="30"/>
      <c r="J35" s="32">
        <v>2508.395</v>
      </c>
      <c r="K35" s="27"/>
      <c r="L35" s="22"/>
      <c r="M35" s="22"/>
      <c r="N35" s="13"/>
    </row>
    <row r="36" spans="1:14" ht="17.149999999999999" customHeight="1" x14ac:dyDescent="0.6">
      <c r="A36" s="28" t="s">
        <v>16</v>
      </c>
      <c r="B36" s="3">
        <v>817</v>
      </c>
      <c r="C36" s="8">
        <v>0.57999999999999996</v>
      </c>
      <c r="D36" s="8">
        <v>12.77</v>
      </c>
      <c r="E36" s="9">
        <f>D36/C36*1000</f>
        <v>22017.241379310344</v>
      </c>
      <c r="F36" s="39">
        <f>D36/J36*1000</f>
        <v>28.015014468208332</v>
      </c>
      <c r="G36" s="7">
        <f>C36/$C$5*100</f>
        <v>0.5303972492501281</v>
      </c>
      <c r="H36" s="7">
        <f>D36/$D$5*100</f>
        <v>0.22193449717150823</v>
      </c>
      <c r="I36" s="30"/>
      <c r="J36" s="32">
        <v>455.827</v>
      </c>
      <c r="K36" s="27"/>
      <c r="L36" s="22"/>
      <c r="M36" s="22"/>
      <c r="N36" s="13"/>
    </row>
    <row r="37" spans="1:14" ht="17.149999999999999" customHeight="1" x14ac:dyDescent="0.6">
      <c r="A37" s="28" t="s">
        <v>37</v>
      </c>
      <c r="B37" s="14"/>
      <c r="C37" s="35" t="s">
        <v>49</v>
      </c>
      <c r="D37" s="35" t="s">
        <v>49</v>
      </c>
      <c r="E37" s="9" t="s">
        <v>49</v>
      </c>
      <c r="F37" s="39" t="s">
        <v>49</v>
      </c>
      <c r="G37" s="9" t="s">
        <v>49</v>
      </c>
      <c r="H37" s="9" t="s">
        <v>49</v>
      </c>
      <c r="I37" s="30"/>
      <c r="J37" s="32">
        <v>171.815</v>
      </c>
      <c r="K37" s="27"/>
      <c r="L37" s="22"/>
      <c r="M37" s="22"/>
      <c r="N37" s="13"/>
    </row>
    <row r="38" spans="1:14" s="16" customFormat="1" ht="12.95" customHeight="1" x14ac:dyDescent="0.55000000000000004">
      <c r="A38" s="15"/>
      <c r="B38" s="23"/>
      <c r="C38" s="25"/>
      <c r="D38" s="25"/>
      <c r="E38" s="26"/>
      <c r="F38" s="24"/>
      <c r="G38" s="24"/>
      <c r="H38" s="24"/>
      <c r="J38" s="17"/>
      <c r="K38" s="18"/>
      <c r="L38" s="18"/>
      <c r="M38" s="18"/>
    </row>
    <row r="39" spans="1:14" s="16" customFormat="1" ht="12.95" customHeight="1" x14ac:dyDescent="0.6">
      <c r="C39" s="19"/>
      <c r="D39" s="20"/>
      <c r="E39" s="11"/>
      <c r="H39" s="12" t="s">
        <v>45</v>
      </c>
      <c r="M39" s="18"/>
    </row>
  </sheetData>
  <sortState xmlns:xlrd2="http://schemas.microsoft.com/office/spreadsheetml/2017/richdata2" ref="A6:M37">
    <sortCondition ref="A6:A37"/>
  </sortState>
  <mergeCells count="2">
    <mergeCell ref="A1:H1"/>
    <mergeCell ref="A3:A4"/>
  </mergeCells>
  <phoneticPr fontId="0" type="noConversion"/>
  <printOptions horizontalCentered="1"/>
  <pageMargins left="0.75" right="0.75" top="0.75" bottom="0.75" header="0.5" footer="0.5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Table9</vt:lpstr>
      <vt:lpstr>Table9!Print_Area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2022-07-28T06:27:28Z</dcterms:modified>
</cp:coreProperties>
</file>