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qib\Desktop\DS 2021==final_04082021\Agriculture\"/>
    </mc:Choice>
  </mc:AlternateContent>
  <bookViews>
    <workbookView xWindow="-120" yWindow="-120" windowWidth="29040" windowHeight="15840"/>
  </bookViews>
  <sheets>
    <sheet name="Table 59" sheetId="2" r:id="rId1"/>
    <sheet name="Table 60" sheetId="1" r:id="rId2"/>
    <sheet name="Table 61-62" sheetId="4" r:id="rId3"/>
    <sheet name="Table 63-64" sheetId="5" r:id="rId4"/>
  </sheets>
  <definedNames>
    <definedName name="_xlnm.Print_Area" localSheetId="0">'Table 59'!$A$1:$I$39</definedName>
    <definedName name="_xlnm.Print_Area" localSheetId="1">'Table 60'!$A$1:$M$39</definedName>
    <definedName name="_xlnm.Print_Area" localSheetId="2">'Table 61-62'!$A$1:$C$35</definedName>
    <definedName name="_xlnm.Print_Area" localSheetId="3">'Table 63-64'!$A$1:$F$16</definedName>
  </definedNames>
  <calcPr calcId="162913" iterateDelta="0"/>
</workbook>
</file>

<file path=xl/calcChain.xml><?xml version="1.0" encoding="utf-8"?>
<calcChain xmlns="http://schemas.openxmlformats.org/spreadsheetml/2006/main">
  <c r="D14" i="5" l="1"/>
  <c r="D13" i="5"/>
  <c r="D12" i="5"/>
  <c r="D11" i="5"/>
  <c r="D10" i="5"/>
  <c r="D9" i="5"/>
  <c r="D8" i="5"/>
  <c r="D7" i="5"/>
  <c r="D6" i="5"/>
  <c r="D5" i="5"/>
  <c r="D4" i="5"/>
  <c r="C15" i="4"/>
  <c r="C14" i="4"/>
  <c r="C13" i="4"/>
  <c r="C12" i="4"/>
  <c r="C11" i="4"/>
  <c r="C10" i="4"/>
  <c r="C9" i="4"/>
  <c r="C8" i="4"/>
  <c r="C7" i="4"/>
  <c r="C6" i="4"/>
  <c r="C5" i="4"/>
  <c r="I20" i="2" l="1"/>
  <c r="I24" i="2"/>
  <c r="D34" i="2"/>
  <c r="D14" i="2"/>
  <c r="D20" i="2"/>
  <c r="B36" i="2" l="1"/>
  <c r="B35" i="2"/>
  <c r="B34" i="2"/>
  <c r="B33" i="2"/>
  <c r="B32" i="2"/>
  <c r="B30" i="2"/>
  <c r="B28" i="2"/>
  <c r="B25" i="2"/>
  <c r="B24" i="2"/>
  <c r="B23" i="2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I4" i="2"/>
  <c r="H4" i="2"/>
  <c r="G4" i="2"/>
  <c r="F4" i="2"/>
  <c r="E4" i="2"/>
  <c r="D4" i="2"/>
  <c r="C4" i="2"/>
  <c r="B4" i="2" l="1"/>
  <c r="J32" i="1"/>
  <c r="J28" i="1"/>
  <c r="J30" i="1"/>
  <c r="J27" i="1"/>
  <c r="J22" i="1"/>
  <c r="J19" i="1"/>
  <c r="J7" i="1"/>
  <c r="J37" i="1"/>
  <c r="J36" i="1"/>
  <c r="J35" i="1"/>
  <c r="J34" i="1"/>
  <c r="J33" i="1"/>
  <c r="J31" i="1"/>
  <c r="J29" i="1"/>
  <c r="J26" i="1"/>
  <c r="J25" i="1"/>
  <c r="J24" i="1"/>
  <c r="J23" i="1"/>
  <c r="J21" i="1"/>
  <c r="J20" i="1"/>
  <c r="J13" i="1"/>
  <c r="J10" i="1"/>
  <c r="J9" i="1"/>
  <c r="J8" i="1"/>
  <c r="J6" i="1"/>
  <c r="M5" i="1"/>
  <c r="L5" i="1"/>
  <c r="K5" i="1"/>
  <c r="F32" i="1"/>
  <c r="F26" i="1"/>
  <c r="I5" i="1"/>
  <c r="H5" i="1"/>
  <c r="G5" i="1"/>
  <c r="C5" i="1" l="1"/>
  <c r="J5" i="1"/>
  <c r="F5" i="1"/>
  <c r="B12" i="1" l="1"/>
  <c r="B13" i="1"/>
  <c r="B20" i="1"/>
  <c r="B26" i="1"/>
  <c r="B34" i="1"/>
  <c r="B22" i="1"/>
  <c r="B27" i="1"/>
  <c r="B32" i="1"/>
  <c r="B6" i="1"/>
  <c r="E5" i="1"/>
  <c r="D5" i="1"/>
  <c r="B5" i="1" l="1"/>
</calcChain>
</file>

<file path=xl/sharedStrings.xml><?xml version="1.0" encoding="utf-8"?>
<sst xmlns="http://schemas.openxmlformats.org/spreadsheetml/2006/main" count="687" uniqueCount="90">
  <si>
    <t>Total</t>
  </si>
  <si>
    <t>Peshawar</t>
  </si>
  <si>
    <t>Mardan</t>
  </si>
  <si>
    <t>Kohat</t>
  </si>
  <si>
    <t>Haripur</t>
  </si>
  <si>
    <t>D.I.Khan</t>
  </si>
  <si>
    <t>Bannu</t>
  </si>
  <si>
    <t>Chitral</t>
  </si>
  <si>
    <t>Swat</t>
  </si>
  <si>
    <t>(Area in Acres)</t>
  </si>
  <si>
    <t>Canal Side</t>
  </si>
  <si>
    <t>Year</t>
  </si>
  <si>
    <t>000 Cubic Feet</t>
  </si>
  <si>
    <t>Development Expenditure</t>
  </si>
  <si>
    <t>Non-Development</t>
  </si>
  <si>
    <t>(In Million)</t>
  </si>
  <si>
    <t xml:space="preserve">Revenue Realized </t>
  </si>
  <si>
    <t>(Rs. in Million)</t>
  </si>
  <si>
    <t xml:space="preserve">Total </t>
  </si>
  <si>
    <t>Number of Plants ( Millions )</t>
  </si>
  <si>
    <t xml:space="preserve"> 000 Cubic Meter</t>
  </si>
  <si>
    <t xml:space="preserve">Timber Produced                    </t>
  </si>
  <si>
    <t>Buner</t>
  </si>
  <si>
    <t>Abbottabad</t>
  </si>
  <si>
    <t>Battagram</t>
  </si>
  <si>
    <t>Charsadda</t>
  </si>
  <si>
    <t>Hangu</t>
  </si>
  <si>
    <t>Karak</t>
  </si>
  <si>
    <t>Kohistan</t>
  </si>
  <si>
    <t>Lakki</t>
  </si>
  <si>
    <t>Malakand</t>
  </si>
  <si>
    <t>Mansehra</t>
  </si>
  <si>
    <t>Nowshera</t>
  </si>
  <si>
    <t>Shangla</t>
  </si>
  <si>
    <t>Swabi</t>
  </si>
  <si>
    <t>Tank</t>
  </si>
  <si>
    <t>Section 38 **</t>
  </si>
  <si>
    <t xml:space="preserve">District  </t>
  </si>
  <si>
    <r>
      <t>*</t>
    </r>
    <r>
      <rPr>
        <sz val="9"/>
        <rFont val="Arial"/>
        <family val="2"/>
      </rPr>
      <t xml:space="preserve">    Unclassed Forests are those Forests which are owned by Govt.  </t>
    </r>
  </si>
  <si>
    <t>Khyber
Pakhtunkhwa</t>
  </si>
  <si>
    <t>2009-10</t>
  </si>
  <si>
    <t>DETAILS OF PLANTS DISTRIBUTED AND PLANTED IN KHYBER PAKHTUNKHWA</t>
  </si>
  <si>
    <t>2010-11</t>
  </si>
  <si>
    <t>2012-13</t>
  </si>
  <si>
    <t>2011-12</t>
  </si>
  <si>
    <t>2013-14</t>
  </si>
  <si>
    <t>Tor  Ghar</t>
  </si>
  <si>
    <t>Table No. 61</t>
  </si>
  <si>
    <t>Table No. 62</t>
  </si>
  <si>
    <t>Table No. 64</t>
  </si>
  <si>
    <t>Reserved 
Forest</t>
  </si>
  <si>
    <t>Resumed 
Land</t>
  </si>
  <si>
    <t>Unclassed 
Forest *</t>
  </si>
  <si>
    <t>Guzara 
Forest</t>
  </si>
  <si>
    <t>Dir Lower</t>
  </si>
  <si>
    <t>Dir Upper</t>
  </si>
  <si>
    <t>2014-15</t>
  </si>
  <si>
    <t>2015-16</t>
  </si>
  <si>
    <r>
      <t xml:space="preserve">Source:    </t>
    </r>
    <r>
      <rPr>
        <sz val="9"/>
        <rFont val="Arial"/>
        <family val="2"/>
      </rPr>
      <t>Chief Conservator of Forest, Khyber Pakhtunkhwa, Peshawar</t>
    </r>
  </si>
  <si>
    <r>
      <t xml:space="preserve">Source:   </t>
    </r>
    <r>
      <rPr>
        <sz val="9"/>
        <rFont val="Arial"/>
        <family val="2"/>
      </rPr>
      <t>Chief Conservator of Forest, Khyber Pakhtunkhwa, Peshawar</t>
    </r>
  </si>
  <si>
    <t>2016-17</t>
  </si>
  <si>
    <t>2017-18</t>
  </si>
  <si>
    <t>Bajaur</t>
  </si>
  <si>
    <t>Khyber</t>
  </si>
  <si>
    <t>Kurram</t>
  </si>
  <si>
    <t>Mohmand</t>
  </si>
  <si>
    <t>Orakzai</t>
  </si>
  <si>
    <t>N.Waziristan</t>
  </si>
  <si>
    <t>S.Waziristan</t>
  </si>
  <si>
    <t>2018-19</t>
  </si>
  <si>
    <r>
      <t>**</t>
    </r>
    <r>
      <rPr>
        <sz val="9"/>
        <rFont val="Arial"/>
        <family val="2"/>
      </rPr>
      <t xml:space="preserve">  Private owner can offer their Land to Forest Deptt. for afforestation.</t>
    </r>
  </si>
  <si>
    <t>DISTRICT WISE FOREST AREA BY LEGAL CATEGORIES IN 
KHYBER PAKHTUNKHWA
Linear Plantation (Avenue Kilometer)</t>
  </si>
  <si>
    <r>
      <t>Note:</t>
    </r>
    <r>
      <rPr>
        <sz val="9"/>
        <rFont val="Arial"/>
        <family val="2"/>
      </rPr>
      <t xml:space="preserve">    One Cubic meter is equal to 35.3147 Cubic Feet</t>
    </r>
  </si>
  <si>
    <t>Table No. 63</t>
  </si>
  <si>
    <t>2019-20</t>
  </si>
  <si>
    <t>Road
Side</t>
  </si>
  <si>
    <t>Rail-way Track</t>
  </si>
  <si>
    <t>-</t>
  </si>
  <si>
    <t>Protected 
Forest</t>
  </si>
  <si>
    <t>Mazri Land</t>
  </si>
  <si>
    <t>2019-20 E</t>
  </si>
  <si>
    <r>
      <rPr>
        <b/>
        <sz val="9"/>
        <rFont val="Arial"/>
        <family val="2"/>
      </rPr>
      <t>Note</t>
    </r>
    <r>
      <rPr>
        <sz val="9"/>
        <rFont val="Arial"/>
        <family val="2"/>
      </rPr>
      <t>: Deptt. informed that the DFOs are tasked to carry out fresh assesment for all these categories of forests.</t>
    </r>
  </si>
  <si>
    <t>E = Estimated.</t>
  </si>
  <si>
    <t>Table No. 60</t>
  </si>
  <si>
    <t>Table No. 59</t>
  </si>
  <si>
    <t>DISTRICT WISE FOREST AREA BY ENACTMENT 
IN KHYBER PAKHTUNKHWA 2019-20</t>
  </si>
  <si>
    <t>TIMBER PRODUCED BY FOREST DEPARTMENT 
IN KHYBER PAKHTUNKHWA</t>
  </si>
  <si>
    <t>STATEMENT SHOWING REVENUE REALIZED BY ENVIRONMENT DEPARTMENT, KHYBER PAKHTUNKHWA</t>
  </si>
  <si>
    <t>STATEMENT SHOWING EXPENDITURE OF ENVIRONMENT DEPARTMENT, KHYBER PAKHTUNKHWA</t>
  </si>
  <si>
    <r>
      <rPr>
        <b/>
        <sz val="9"/>
        <rFont val="Arial"/>
        <family val="2"/>
      </rPr>
      <t xml:space="preserve">Note: </t>
    </r>
    <r>
      <rPr>
        <sz val="9"/>
        <rFont val="Arial"/>
        <family val="2"/>
      </rPr>
      <t xml:space="preserve"> Department informed that the DFOs are tasked to carry out fresh assesment for all these categories of forests.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</si>
</sst>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#,##0.000_ ;\-#,##0.000\ "/>
    <numFmt numFmtId="167" formatCode="#,##0.000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6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43" fontId="0" fillId="0" borderId="1" xfId="1" applyNumberFormat="1" applyFont="1" applyBorder="1" applyAlignment="1">
      <alignment horizontal="right" vertical="center"/>
    </xf>
    <xf numFmtId="43" fontId="0" fillId="0" borderId="5" xfId="1" applyNumberFormat="1" applyFont="1" applyBorder="1" applyAlignment="1">
      <alignment horizontal="right" vertical="center"/>
    </xf>
    <xf numFmtId="43" fontId="0" fillId="0" borderId="1" xfId="1" applyNumberFormat="1" applyFont="1" applyFill="1" applyBorder="1" applyAlignment="1">
      <alignment horizontal="right" vertical="center"/>
    </xf>
    <xf numFmtId="167" fontId="0" fillId="0" borderId="1" xfId="0" applyNumberForma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167" fontId="0" fillId="0" borderId="5" xfId="0" applyNumberForma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6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3" fillId="0" borderId="7" xfId="0" applyFont="1" applyBorder="1" applyAlignment="1"/>
    <xf numFmtId="3" fontId="1" fillId="2" borderId="1" xfId="0" applyNumberFormat="1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right" vertical="center"/>
    </xf>
    <xf numFmtId="165" fontId="1" fillId="0" borderId="1" xfId="1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43" fontId="0" fillId="0" borderId="0" xfId="1" applyNumberFormat="1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6" fontId="1" fillId="0" borderId="2" xfId="1" applyNumberFormat="1" applyFont="1" applyBorder="1" applyAlignment="1">
      <alignment horizontal="right" vertical="center"/>
    </xf>
    <xf numFmtId="166" fontId="1" fillId="0" borderId="4" xfId="1" applyNumberFormat="1" applyFont="1" applyBorder="1" applyAlignment="1">
      <alignment horizontal="right" vertical="center"/>
    </xf>
    <xf numFmtId="166" fontId="0" fillId="0" borderId="2" xfId="1" applyNumberFormat="1" applyFont="1" applyFill="1" applyBorder="1" applyAlignment="1">
      <alignment horizontal="right" vertical="center"/>
    </xf>
    <xf numFmtId="166" fontId="0" fillId="0" borderId="4" xfId="1" applyNumberFormat="1" applyFont="1" applyFill="1" applyBorder="1" applyAlignment="1">
      <alignment horizontal="right" vertical="center"/>
    </xf>
    <xf numFmtId="166" fontId="0" fillId="0" borderId="2" xfId="1" applyNumberFormat="1" applyFont="1" applyBorder="1" applyAlignment="1">
      <alignment horizontal="right" vertical="center"/>
    </xf>
    <xf numFmtId="166" fontId="0" fillId="0" borderId="4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9"/>
  <sheetViews>
    <sheetView tabSelected="1" view="pageBreakPreview" topLeftCell="A22" zoomScaleSheetLayoutView="100" workbookViewId="0">
      <selection activeCell="N40" sqref="N40"/>
    </sheetView>
  </sheetViews>
  <sheetFormatPr defaultColWidth="9.140625" defaultRowHeight="12.75" x14ac:dyDescent="0.2"/>
  <cols>
    <col min="1" max="1" width="14.28515625" style="1" customWidth="1"/>
    <col min="2" max="2" width="10.28515625" style="1" bestFit="1" customWidth="1"/>
    <col min="3" max="3" width="8.7109375" style="1" bestFit="1" customWidth="1"/>
    <col min="4" max="4" width="10.28515625" style="1" bestFit="1" customWidth="1"/>
    <col min="5" max="8" width="7.7109375" style="1" customWidth="1"/>
    <col min="9" max="9" width="8.85546875" style="1" customWidth="1"/>
    <col min="10" max="16384" width="9.140625" style="1"/>
  </cols>
  <sheetData>
    <row r="1" spans="1:9" ht="60" customHeight="1" x14ac:dyDescent="0.2">
      <c r="A1" s="61" t="s">
        <v>85</v>
      </c>
      <c r="B1" s="61"/>
      <c r="C1" s="61"/>
      <c r="D1" s="61"/>
      <c r="E1" s="61"/>
      <c r="F1" s="61"/>
      <c r="G1" s="61"/>
      <c r="H1" s="61"/>
      <c r="I1" s="61"/>
    </row>
    <row r="2" spans="1:9" s="5" customFormat="1" x14ac:dyDescent="0.2">
      <c r="A2" s="17" t="s">
        <v>84</v>
      </c>
      <c r="B2" s="50"/>
      <c r="C2" s="50"/>
      <c r="D2" s="50"/>
      <c r="E2" s="50"/>
      <c r="F2" s="50"/>
      <c r="G2" s="50"/>
      <c r="H2" s="50"/>
      <c r="I2" s="7" t="s">
        <v>9</v>
      </c>
    </row>
    <row r="3" spans="1:9" ht="81" customHeight="1" x14ac:dyDescent="0.2">
      <c r="A3" s="8" t="s">
        <v>37</v>
      </c>
      <c r="B3" s="8" t="s">
        <v>0</v>
      </c>
      <c r="C3" s="8" t="s">
        <v>50</v>
      </c>
      <c r="D3" s="8" t="s">
        <v>78</v>
      </c>
      <c r="E3" s="8" t="s">
        <v>51</v>
      </c>
      <c r="F3" s="8" t="s">
        <v>52</v>
      </c>
      <c r="G3" s="8" t="s">
        <v>36</v>
      </c>
      <c r="H3" s="8" t="s">
        <v>79</v>
      </c>
      <c r="I3" s="8" t="s">
        <v>53</v>
      </c>
    </row>
    <row r="4" spans="1:9" ht="25.5" customHeight="1" x14ac:dyDescent="0.2">
      <c r="A4" s="2" t="s">
        <v>39</v>
      </c>
      <c r="B4" s="52">
        <f t="shared" ref="B4" si="0">SUM(B5:B36)</f>
        <v>2478960</v>
      </c>
      <c r="C4" s="52">
        <f>SUM(C5:C36)</f>
        <v>226429</v>
      </c>
      <c r="D4" s="52">
        <f t="shared" ref="D4:I4" si="1">SUM(D5:D36)</f>
        <v>1496847</v>
      </c>
      <c r="E4" s="52">
        <f t="shared" si="1"/>
        <v>90422</v>
      </c>
      <c r="F4" s="52">
        <f t="shared" si="1"/>
        <v>14718</v>
      </c>
      <c r="G4" s="52">
        <f t="shared" si="1"/>
        <v>349</v>
      </c>
      <c r="H4" s="52">
        <f t="shared" si="1"/>
        <v>60000</v>
      </c>
      <c r="I4" s="52">
        <f t="shared" si="1"/>
        <v>590195</v>
      </c>
    </row>
    <row r="5" spans="1:9" ht="15.95" customHeight="1" x14ac:dyDescent="0.2">
      <c r="A5" s="11" t="s">
        <v>23</v>
      </c>
      <c r="B5" s="53">
        <f t="shared" ref="B5:B17" si="2">SUM(C5:I5)</f>
        <v>60393</v>
      </c>
      <c r="C5" s="53">
        <v>40070</v>
      </c>
      <c r="D5" s="53" t="s">
        <v>77</v>
      </c>
      <c r="E5" s="53" t="s">
        <v>77</v>
      </c>
      <c r="F5" s="53" t="s">
        <v>77</v>
      </c>
      <c r="G5" s="53" t="s">
        <v>77</v>
      </c>
      <c r="H5" s="53" t="s">
        <v>77</v>
      </c>
      <c r="I5" s="53">
        <v>20323</v>
      </c>
    </row>
    <row r="6" spans="1:9" ht="15.95" customHeight="1" x14ac:dyDescent="0.2">
      <c r="A6" s="43" t="s">
        <v>62</v>
      </c>
      <c r="B6" s="53">
        <f t="shared" si="2"/>
        <v>0</v>
      </c>
      <c r="C6" s="54" t="s">
        <v>77</v>
      </c>
      <c r="D6" s="54" t="s">
        <v>77</v>
      </c>
      <c r="E6" s="54" t="s">
        <v>77</v>
      </c>
      <c r="F6" s="54" t="s">
        <v>77</v>
      </c>
      <c r="G6" s="54" t="s">
        <v>77</v>
      </c>
      <c r="H6" s="54" t="s">
        <v>77</v>
      </c>
      <c r="I6" s="54" t="s">
        <v>77</v>
      </c>
    </row>
    <row r="7" spans="1:9" ht="15.95" customHeight="1" x14ac:dyDescent="0.2">
      <c r="A7" s="11" t="s">
        <v>6</v>
      </c>
      <c r="B7" s="53">
        <f t="shared" si="2"/>
        <v>337</v>
      </c>
      <c r="C7" s="53" t="s">
        <v>77</v>
      </c>
      <c r="D7" s="53" t="s">
        <v>77</v>
      </c>
      <c r="E7" s="53">
        <v>337</v>
      </c>
      <c r="F7" s="53" t="s">
        <v>77</v>
      </c>
      <c r="G7" s="53" t="s">
        <v>77</v>
      </c>
      <c r="H7" s="53" t="s">
        <v>77</v>
      </c>
      <c r="I7" s="53" t="s">
        <v>77</v>
      </c>
    </row>
    <row r="8" spans="1:9" ht="15.95" customHeight="1" x14ac:dyDescent="0.2">
      <c r="A8" s="11" t="s">
        <v>24</v>
      </c>
      <c r="B8" s="53">
        <f t="shared" si="2"/>
        <v>77040</v>
      </c>
      <c r="C8" s="53" t="s">
        <v>77</v>
      </c>
      <c r="D8" s="53" t="s">
        <v>77</v>
      </c>
      <c r="E8" s="53">
        <v>5883</v>
      </c>
      <c r="F8" s="53" t="s">
        <v>77</v>
      </c>
      <c r="G8" s="53" t="s">
        <v>77</v>
      </c>
      <c r="H8" s="53" t="s">
        <v>77</v>
      </c>
      <c r="I8" s="53">
        <v>71157</v>
      </c>
    </row>
    <row r="9" spans="1:9" ht="15.95" customHeight="1" x14ac:dyDescent="0.2">
      <c r="A9" s="11" t="s">
        <v>22</v>
      </c>
      <c r="B9" s="53">
        <f t="shared" si="2"/>
        <v>101272</v>
      </c>
      <c r="C9" s="53" t="s">
        <v>77</v>
      </c>
      <c r="D9" s="53">
        <v>101272</v>
      </c>
      <c r="E9" s="53" t="s">
        <v>77</v>
      </c>
      <c r="F9" s="53" t="s">
        <v>77</v>
      </c>
      <c r="G9" s="53" t="s">
        <v>77</v>
      </c>
      <c r="H9" s="53" t="s">
        <v>77</v>
      </c>
      <c r="I9" s="53" t="s">
        <v>77</v>
      </c>
    </row>
    <row r="10" spans="1:9" ht="15.95" customHeight="1" x14ac:dyDescent="0.2">
      <c r="A10" s="11" t="s">
        <v>25</v>
      </c>
      <c r="B10" s="53">
        <f t="shared" si="2"/>
        <v>0</v>
      </c>
      <c r="C10" s="53" t="s">
        <v>77</v>
      </c>
      <c r="D10" s="53" t="s">
        <v>77</v>
      </c>
      <c r="E10" s="53" t="s">
        <v>77</v>
      </c>
      <c r="F10" s="53" t="s">
        <v>77</v>
      </c>
      <c r="G10" s="53" t="s">
        <v>77</v>
      </c>
      <c r="H10" s="53" t="s">
        <v>77</v>
      </c>
      <c r="I10" s="53" t="s">
        <v>77</v>
      </c>
    </row>
    <row r="11" spans="1:9" ht="15.95" customHeight="1" x14ac:dyDescent="0.2">
      <c r="A11" s="11" t="s">
        <v>7</v>
      </c>
      <c r="B11" s="53">
        <f t="shared" si="2"/>
        <v>156649</v>
      </c>
      <c r="C11" s="53" t="s">
        <v>77</v>
      </c>
      <c r="D11" s="53">
        <v>156649</v>
      </c>
      <c r="E11" s="53" t="s">
        <v>77</v>
      </c>
      <c r="F11" s="53" t="s">
        <v>77</v>
      </c>
      <c r="G11" s="53" t="s">
        <v>77</v>
      </c>
      <c r="H11" s="53" t="s">
        <v>77</v>
      </c>
      <c r="I11" s="53" t="s">
        <v>77</v>
      </c>
    </row>
    <row r="12" spans="1:9" ht="15.95" customHeight="1" x14ac:dyDescent="0.2">
      <c r="A12" s="11" t="s">
        <v>5</v>
      </c>
      <c r="B12" s="53">
        <f t="shared" si="2"/>
        <v>69012</v>
      </c>
      <c r="C12" s="53">
        <v>38336</v>
      </c>
      <c r="D12" s="53" t="s">
        <v>77</v>
      </c>
      <c r="E12" s="53">
        <v>15958</v>
      </c>
      <c r="F12" s="53">
        <v>14718</v>
      </c>
      <c r="G12" s="53" t="s">
        <v>77</v>
      </c>
      <c r="H12" s="53" t="s">
        <v>77</v>
      </c>
      <c r="I12" s="53" t="s">
        <v>77</v>
      </c>
    </row>
    <row r="13" spans="1:9" ht="15.95" customHeight="1" x14ac:dyDescent="0.2">
      <c r="A13" s="11" t="s">
        <v>54</v>
      </c>
      <c r="B13" s="53">
        <f t="shared" si="2"/>
        <v>25263</v>
      </c>
      <c r="C13" s="53" t="s">
        <v>77</v>
      </c>
      <c r="D13" s="53">
        <v>25263</v>
      </c>
      <c r="E13" s="53" t="s">
        <v>77</v>
      </c>
      <c r="F13" s="53" t="s">
        <v>77</v>
      </c>
      <c r="G13" s="53" t="s">
        <v>77</v>
      </c>
      <c r="H13" s="53" t="s">
        <v>77</v>
      </c>
      <c r="I13" s="53" t="s">
        <v>77</v>
      </c>
    </row>
    <row r="14" spans="1:9" ht="15.95" customHeight="1" x14ac:dyDescent="0.2">
      <c r="A14" s="11" t="s">
        <v>55</v>
      </c>
      <c r="B14" s="53">
        <f t="shared" si="2"/>
        <v>289866</v>
      </c>
      <c r="C14" s="53" t="s">
        <v>77</v>
      </c>
      <c r="D14" s="53">
        <f>152466+137400</f>
        <v>289866</v>
      </c>
      <c r="E14" s="53" t="s">
        <v>77</v>
      </c>
      <c r="F14" s="53" t="s">
        <v>77</v>
      </c>
      <c r="G14" s="53" t="s">
        <v>77</v>
      </c>
      <c r="H14" s="53" t="s">
        <v>77</v>
      </c>
      <c r="I14" s="53" t="s">
        <v>77</v>
      </c>
    </row>
    <row r="15" spans="1:9" ht="15.95" customHeight="1" x14ac:dyDescent="0.2">
      <c r="A15" s="11" t="s">
        <v>26</v>
      </c>
      <c r="B15" s="53">
        <f t="shared" si="2"/>
        <v>0</v>
      </c>
      <c r="C15" s="53" t="s">
        <v>77</v>
      </c>
      <c r="D15" s="53" t="s">
        <v>77</v>
      </c>
      <c r="E15" s="53" t="s">
        <v>77</v>
      </c>
      <c r="F15" s="53" t="s">
        <v>77</v>
      </c>
      <c r="G15" s="53" t="s">
        <v>77</v>
      </c>
      <c r="H15" s="53" t="s">
        <v>77</v>
      </c>
      <c r="I15" s="53" t="s">
        <v>77</v>
      </c>
    </row>
    <row r="16" spans="1:9" ht="15.95" customHeight="1" x14ac:dyDescent="0.2">
      <c r="A16" s="11" t="s">
        <v>4</v>
      </c>
      <c r="B16" s="53">
        <f t="shared" si="2"/>
        <v>95545</v>
      </c>
      <c r="C16" s="53">
        <v>34394</v>
      </c>
      <c r="D16" s="53" t="s">
        <v>77</v>
      </c>
      <c r="E16" s="53">
        <v>842</v>
      </c>
      <c r="F16" s="53" t="s">
        <v>77</v>
      </c>
      <c r="G16" s="53">
        <v>349</v>
      </c>
      <c r="H16" s="53" t="s">
        <v>77</v>
      </c>
      <c r="I16" s="53">
        <v>59960</v>
      </c>
    </row>
    <row r="17" spans="1:9" ht="15.95" customHeight="1" x14ac:dyDescent="0.2">
      <c r="A17" s="11" t="s">
        <v>27</v>
      </c>
      <c r="B17" s="53">
        <f t="shared" si="2"/>
        <v>0</v>
      </c>
      <c r="C17" s="53" t="s">
        <v>77</v>
      </c>
      <c r="D17" s="53" t="s">
        <v>77</v>
      </c>
      <c r="E17" s="53" t="s">
        <v>77</v>
      </c>
      <c r="F17" s="53" t="s">
        <v>77</v>
      </c>
      <c r="G17" s="53" t="s">
        <v>77</v>
      </c>
      <c r="H17" s="53" t="s">
        <v>77</v>
      </c>
      <c r="I17" s="53" t="s">
        <v>77</v>
      </c>
    </row>
    <row r="18" spans="1:9" ht="15.95" customHeight="1" x14ac:dyDescent="0.2">
      <c r="A18" s="43" t="s">
        <v>63</v>
      </c>
      <c r="B18" s="54" t="s">
        <v>77</v>
      </c>
      <c r="C18" s="54" t="s">
        <v>77</v>
      </c>
      <c r="D18" s="54" t="s">
        <v>77</v>
      </c>
      <c r="E18" s="54" t="s">
        <v>77</v>
      </c>
      <c r="F18" s="54" t="s">
        <v>77</v>
      </c>
      <c r="G18" s="54" t="s">
        <v>77</v>
      </c>
      <c r="H18" s="54" t="s">
        <v>77</v>
      </c>
      <c r="I18" s="54" t="s">
        <v>77</v>
      </c>
    </row>
    <row r="19" spans="1:9" ht="15.95" customHeight="1" x14ac:dyDescent="0.2">
      <c r="A19" s="11" t="s">
        <v>3</v>
      </c>
      <c r="B19" s="53">
        <f>SUM(C19:I19)</f>
        <v>117664</v>
      </c>
      <c r="C19" s="53">
        <v>16404</v>
      </c>
      <c r="D19" s="53">
        <v>7008</v>
      </c>
      <c r="E19" s="53">
        <v>34252</v>
      </c>
      <c r="F19" s="53" t="s">
        <v>77</v>
      </c>
      <c r="G19" s="53" t="s">
        <v>77</v>
      </c>
      <c r="H19" s="53">
        <v>60000</v>
      </c>
      <c r="I19" s="53" t="s">
        <v>77</v>
      </c>
    </row>
    <row r="20" spans="1:9" ht="15.95" customHeight="1" x14ac:dyDescent="0.2">
      <c r="A20" s="11" t="s">
        <v>28</v>
      </c>
      <c r="B20" s="53">
        <f>SUM(C20:I20)</f>
        <v>463387</v>
      </c>
      <c r="C20" s="53" t="s">
        <v>77</v>
      </c>
      <c r="D20" s="53">
        <f>149174+65526</f>
        <v>214700</v>
      </c>
      <c r="E20" s="53" t="s">
        <v>77</v>
      </c>
      <c r="F20" s="53" t="s">
        <v>77</v>
      </c>
      <c r="G20" s="53" t="s">
        <v>77</v>
      </c>
      <c r="H20" s="53" t="s">
        <v>77</v>
      </c>
      <c r="I20" s="53">
        <f>149742+98945</f>
        <v>248687</v>
      </c>
    </row>
    <row r="21" spans="1:9" ht="15.95" customHeight="1" x14ac:dyDescent="0.2">
      <c r="A21" s="43" t="s">
        <v>64</v>
      </c>
      <c r="B21" s="54" t="s">
        <v>77</v>
      </c>
      <c r="C21" s="54" t="s">
        <v>77</v>
      </c>
      <c r="D21" s="54" t="s">
        <v>77</v>
      </c>
      <c r="E21" s="54" t="s">
        <v>77</v>
      </c>
      <c r="F21" s="54" t="s">
        <v>77</v>
      </c>
      <c r="G21" s="54" t="s">
        <v>77</v>
      </c>
      <c r="H21" s="54" t="s">
        <v>77</v>
      </c>
      <c r="I21" s="54" t="s">
        <v>77</v>
      </c>
    </row>
    <row r="22" spans="1:9" ht="15.95" customHeight="1" x14ac:dyDescent="0.2">
      <c r="A22" s="11" t="s">
        <v>29</v>
      </c>
      <c r="B22" s="53">
        <f>SUM(C22:I22)</f>
        <v>0</v>
      </c>
      <c r="C22" s="53" t="s">
        <v>77</v>
      </c>
      <c r="D22" s="53" t="s">
        <v>77</v>
      </c>
      <c r="E22" s="53" t="s">
        <v>77</v>
      </c>
      <c r="F22" s="53" t="s">
        <v>77</v>
      </c>
      <c r="G22" s="53" t="s">
        <v>77</v>
      </c>
      <c r="H22" s="53" t="s">
        <v>77</v>
      </c>
      <c r="I22" s="53" t="s">
        <v>77</v>
      </c>
    </row>
    <row r="23" spans="1:9" ht="15.95" customHeight="1" x14ac:dyDescent="0.2">
      <c r="A23" s="11" t="s">
        <v>30</v>
      </c>
      <c r="B23" s="53">
        <f>SUM(C23:I23)</f>
        <v>231980</v>
      </c>
      <c r="C23" s="53" t="s">
        <v>77</v>
      </c>
      <c r="D23" s="53">
        <v>231980</v>
      </c>
      <c r="E23" s="53" t="s">
        <v>77</v>
      </c>
      <c r="F23" s="53" t="s">
        <v>77</v>
      </c>
      <c r="G23" s="53" t="s">
        <v>77</v>
      </c>
      <c r="H23" s="53" t="s">
        <v>77</v>
      </c>
      <c r="I23" s="53" t="s">
        <v>77</v>
      </c>
    </row>
    <row r="24" spans="1:9" ht="15.95" customHeight="1" x14ac:dyDescent="0.2">
      <c r="A24" s="11" t="s">
        <v>31</v>
      </c>
      <c r="B24" s="53">
        <f>SUM(C24:I24)</f>
        <v>264368</v>
      </c>
      <c r="C24" s="53">
        <v>84289</v>
      </c>
      <c r="D24" s="53" t="s">
        <v>77</v>
      </c>
      <c r="E24" s="53">
        <v>29142</v>
      </c>
      <c r="F24" s="53" t="s">
        <v>77</v>
      </c>
      <c r="G24" s="53" t="s">
        <v>77</v>
      </c>
      <c r="H24" s="53" t="s">
        <v>77</v>
      </c>
      <c r="I24" s="53">
        <f>47951+92671+10315</f>
        <v>150937</v>
      </c>
    </row>
    <row r="25" spans="1:9" ht="15.95" customHeight="1" x14ac:dyDescent="0.2">
      <c r="A25" s="11" t="s">
        <v>2</v>
      </c>
      <c r="B25" s="53">
        <f>SUM(C25:I25)</f>
        <v>43019</v>
      </c>
      <c r="C25" s="53" t="s">
        <v>77</v>
      </c>
      <c r="D25" s="53" t="s">
        <v>77</v>
      </c>
      <c r="E25" s="53">
        <v>3888</v>
      </c>
      <c r="F25" s="53" t="s">
        <v>77</v>
      </c>
      <c r="G25" s="53" t="s">
        <v>77</v>
      </c>
      <c r="H25" s="53" t="s">
        <v>77</v>
      </c>
      <c r="I25" s="53">
        <v>39131</v>
      </c>
    </row>
    <row r="26" spans="1:9" ht="15.95" customHeight="1" x14ac:dyDescent="0.2">
      <c r="A26" s="43" t="s">
        <v>65</v>
      </c>
      <c r="B26" s="54" t="s">
        <v>77</v>
      </c>
      <c r="C26" s="54" t="s">
        <v>77</v>
      </c>
      <c r="D26" s="54" t="s">
        <v>77</v>
      </c>
      <c r="E26" s="54" t="s">
        <v>77</v>
      </c>
      <c r="F26" s="54" t="s">
        <v>77</v>
      </c>
      <c r="G26" s="54" t="s">
        <v>77</v>
      </c>
      <c r="H26" s="54" t="s">
        <v>77</v>
      </c>
      <c r="I26" s="54" t="s">
        <v>77</v>
      </c>
    </row>
    <row r="27" spans="1:9" ht="15.95" customHeight="1" x14ac:dyDescent="0.2">
      <c r="A27" s="43" t="s">
        <v>67</v>
      </c>
      <c r="B27" s="54" t="s">
        <v>77</v>
      </c>
      <c r="C27" s="54" t="s">
        <v>77</v>
      </c>
      <c r="D27" s="54" t="s">
        <v>77</v>
      </c>
      <c r="E27" s="54" t="s">
        <v>77</v>
      </c>
      <c r="F27" s="54" t="s">
        <v>77</v>
      </c>
      <c r="G27" s="54" t="s">
        <v>77</v>
      </c>
      <c r="H27" s="54" t="s">
        <v>77</v>
      </c>
      <c r="I27" s="54" t="s">
        <v>77</v>
      </c>
    </row>
    <row r="28" spans="1:9" ht="15.95" customHeight="1" x14ac:dyDescent="0.2">
      <c r="A28" s="11" t="s">
        <v>32</v>
      </c>
      <c r="B28" s="53">
        <f>SUM(C28:I28)</f>
        <v>0</v>
      </c>
      <c r="C28" s="53" t="s">
        <v>77</v>
      </c>
      <c r="D28" s="53" t="s">
        <v>77</v>
      </c>
      <c r="E28" s="53" t="s">
        <v>77</v>
      </c>
      <c r="F28" s="53" t="s">
        <v>77</v>
      </c>
      <c r="G28" s="53" t="s">
        <v>77</v>
      </c>
      <c r="H28" s="53" t="s">
        <v>77</v>
      </c>
      <c r="I28" s="53" t="s">
        <v>77</v>
      </c>
    </row>
    <row r="29" spans="1:9" ht="15.95" customHeight="1" x14ac:dyDescent="0.2">
      <c r="A29" s="43" t="s">
        <v>66</v>
      </c>
      <c r="B29" s="54" t="s">
        <v>77</v>
      </c>
      <c r="C29" s="54" t="s">
        <v>77</v>
      </c>
      <c r="D29" s="54" t="s">
        <v>77</v>
      </c>
      <c r="E29" s="54" t="s">
        <v>77</v>
      </c>
      <c r="F29" s="54" t="s">
        <v>77</v>
      </c>
      <c r="G29" s="54" t="s">
        <v>77</v>
      </c>
      <c r="H29" s="54" t="s">
        <v>77</v>
      </c>
      <c r="I29" s="54" t="s">
        <v>77</v>
      </c>
    </row>
    <row r="30" spans="1:9" ht="15.95" customHeight="1" x14ac:dyDescent="0.2">
      <c r="A30" s="11" t="s">
        <v>1</v>
      </c>
      <c r="B30" s="53">
        <f>SUM(C30:I30)</f>
        <v>13056</v>
      </c>
      <c r="C30" s="53">
        <v>12936</v>
      </c>
      <c r="D30" s="53" t="s">
        <v>77</v>
      </c>
      <c r="E30" s="53">
        <v>120</v>
      </c>
      <c r="F30" s="53" t="s">
        <v>77</v>
      </c>
      <c r="G30" s="53" t="s">
        <v>77</v>
      </c>
      <c r="H30" s="53" t="s">
        <v>77</v>
      </c>
      <c r="I30" s="53" t="s">
        <v>77</v>
      </c>
    </row>
    <row r="31" spans="1:9" ht="15.95" customHeight="1" x14ac:dyDescent="0.2">
      <c r="A31" s="43" t="s">
        <v>68</v>
      </c>
      <c r="B31" s="54" t="s">
        <v>77</v>
      </c>
      <c r="C31" s="54" t="s">
        <v>77</v>
      </c>
      <c r="D31" s="54" t="s">
        <v>77</v>
      </c>
      <c r="E31" s="54" t="s">
        <v>77</v>
      </c>
      <c r="F31" s="54" t="s">
        <v>77</v>
      </c>
      <c r="G31" s="54" t="s">
        <v>77</v>
      </c>
      <c r="H31" s="54" t="s">
        <v>77</v>
      </c>
      <c r="I31" s="54" t="s">
        <v>77</v>
      </c>
    </row>
    <row r="32" spans="1:9" ht="15.95" customHeight="1" x14ac:dyDescent="0.2">
      <c r="A32" s="11" t="s">
        <v>33</v>
      </c>
      <c r="B32" s="53">
        <f>SUM(C32:I32)</f>
        <v>109727</v>
      </c>
      <c r="C32" s="53" t="s">
        <v>77</v>
      </c>
      <c r="D32" s="53">
        <v>109727</v>
      </c>
      <c r="E32" s="53" t="s">
        <v>77</v>
      </c>
      <c r="F32" s="53" t="s">
        <v>77</v>
      </c>
      <c r="G32" s="53" t="s">
        <v>77</v>
      </c>
      <c r="H32" s="53" t="s">
        <v>77</v>
      </c>
      <c r="I32" s="53" t="s">
        <v>77</v>
      </c>
    </row>
    <row r="33" spans="1:9" ht="15.95" customHeight="1" x14ac:dyDescent="0.2">
      <c r="A33" s="11" t="s">
        <v>34</v>
      </c>
      <c r="B33" s="53">
        <f>SUM(C33:I33)</f>
        <v>0</v>
      </c>
      <c r="C33" s="53" t="s">
        <v>77</v>
      </c>
      <c r="D33" s="53" t="s">
        <v>77</v>
      </c>
      <c r="E33" s="53" t="s">
        <v>77</v>
      </c>
      <c r="F33" s="53" t="s">
        <v>77</v>
      </c>
      <c r="G33" s="53" t="s">
        <v>77</v>
      </c>
      <c r="H33" s="53" t="s">
        <v>77</v>
      </c>
      <c r="I33" s="53" t="s">
        <v>77</v>
      </c>
    </row>
    <row r="34" spans="1:9" ht="15.95" customHeight="1" x14ac:dyDescent="0.2">
      <c r="A34" s="11" t="s">
        <v>8</v>
      </c>
      <c r="B34" s="53">
        <f>SUM(C34:I34)</f>
        <v>338607</v>
      </c>
      <c r="C34" s="53" t="s">
        <v>77</v>
      </c>
      <c r="D34" s="53">
        <f>147811+190796</f>
        <v>338607</v>
      </c>
      <c r="E34" s="53" t="s">
        <v>77</v>
      </c>
      <c r="F34" s="53" t="s">
        <v>77</v>
      </c>
      <c r="G34" s="53" t="s">
        <v>77</v>
      </c>
      <c r="H34" s="53" t="s">
        <v>77</v>
      </c>
      <c r="I34" s="53" t="s">
        <v>77</v>
      </c>
    </row>
    <row r="35" spans="1:9" ht="15.95" customHeight="1" x14ac:dyDescent="0.2">
      <c r="A35" s="11" t="s">
        <v>35</v>
      </c>
      <c r="B35" s="53">
        <f>SUM(C35:I35)</f>
        <v>0</v>
      </c>
      <c r="C35" s="53" t="s">
        <v>77</v>
      </c>
      <c r="D35" s="53" t="s">
        <v>77</v>
      </c>
      <c r="E35" s="53" t="s">
        <v>77</v>
      </c>
      <c r="F35" s="53" t="s">
        <v>77</v>
      </c>
      <c r="G35" s="53" t="s">
        <v>77</v>
      </c>
      <c r="H35" s="53" t="s">
        <v>77</v>
      </c>
      <c r="I35" s="53" t="s">
        <v>77</v>
      </c>
    </row>
    <row r="36" spans="1:9" ht="15.95" customHeight="1" x14ac:dyDescent="0.2">
      <c r="A36" s="11" t="s">
        <v>46</v>
      </c>
      <c r="B36" s="53">
        <f>SUM(C36:I36)</f>
        <v>21775</v>
      </c>
      <c r="C36" s="53" t="s">
        <v>77</v>
      </c>
      <c r="D36" s="53">
        <v>21775</v>
      </c>
      <c r="E36" s="53" t="s">
        <v>77</v>
      </c>
      <c r="F36" s="53" t="s">
        <v>77</v>
      </c>
      <c r="G36" s="53" t="s">
        <v>77</v>
      </c>
      <c r="H36" s="53" t="s">
        <v>77</v>
      </c>
      <c r="I36" s="53" t="s">
        <v>77</v>
      </c>
    </row>
    <row r="37" spans="1:9" s="5" customFormat="1" ht="25.5" customHeight="1" x14ac:dyDescent="0.2">
      <c r="A37" s="62" t="s">
        <v>89</v>
      </c>
      <c r="B37" s="62"/>
      <c r="C37" s="62"/>
      <c r="D37" s="62"/>
      <c r="E37" s="62"/>
      <c r="F37" s="62"/>
      <c r="G37" s="62"/>
      <c r="H37" s="62"/>
      <c r="I37" s="62"/>
    </row>
    <row r="38" spans="1:9" s="5" customFormat="1" ht="13.15" customHeight="1" x14ac:dyDescent="0.2">
      <c r="A38" s="13" t="s">
        <v>38</v>
      </c>
      <c r="B38" s="18"/>
      <c r="C38" s="19"/>
      <c r="D38" s="19"/>
      <c r="E38" s="19"/>
      <c r="F38" s="19"/>
      <c r="G38" s="19"/>
      <c r="H38" s="19"/>
      <c r="I38" s="19"/>
    </row>
    <row r="39" spans="1:9" s="5" customFormat="1" ht="13.15" customHeight="1" x14ac:dyDescent="0.2">
      <c r="A39" s="14" t="s">
        <v>70</v>
      </c>
      <c r="C39" s="20"/>
      <c r="D39" s="20"/>
      <c r="E39" s="20"/>
      <c r="F39" s="20"/>
      <c r="G39" s="20"/>
      <c r="H39" s="20"/>
      <c r="I39" s="20"/>
    </row>
  </sheetData>
  <sortState ref="A5:J36">
    <sortCondition ref="A5:A36"/>
  </sortState>
  <mergeCells count="2">
    <mergeCell ref="A1:I1"/>
    <mergeCell ref="A37:I37"/>
  </mergeCells>
  <phoneticPr fontId="0" type="noConversion"/>
  <printOptions horizontalCentered="1"/>
  <pageMargins left="0.74803149606299202" right="0.74803149606299202" top="0.98425196850393704" bottom="0.55118110236220497" header="0.511811023622047" footer="0.511811023622047"/>
  <pageSetup paperSize="9" firstPageNumber="92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41"/>
  <sheetViews>
    <sheetView view="pageBreakPreview" topLeftCell="A19" zoomScale="106" zoomScaleSheetLayoutView="106" workbookViewId="0">
      <selection activeCell="A2" sqref="A2:XFD2"/>
    </sheetView>
  </sheetViews>
  <sheetFormatPr defaultColWidth="9.140625" defaultRowHeight="12" x14ac:dyDescent="0.2"/>
  <cols>
    <col min="1" max="1" width="13.28515625" style="45" customWidth="1"/>
    <col min="2" max="2" width="6" style="45" bestFit="1" customWidth="1"/>
    <col min="3" max="3" width="5.7109375" style="45" bestFit="1" customWidth="1"/>
    <col min="4" max="4" width="7.42578125" style="45" customWidth="1"/>
    <col min="5" max="5" width="6.85546875" style="45" customWidth="1"/>
    <col min="6" max="6" width="5.5703125" style="45" bestFit="1" customWidth="1"/>
    <col min="7" max="7" width="5.7109375" style="45" bestFit="1" customWidth="1"/>
    <col min="8" max="8" width="6.28515625" style="45" bestFit="1" customWidth="1"/>
    <col min="9" max="9" width="6.5703125" style="45" customWidth="1"/>
    <col min="10" max="10" width="6" style="45" bestFit="1" customWidth="1"/>
    <col min="11" max="11" width="5.7109375" style="45" bestFit="1" customWidth="1"/>
    <col min="12" max="12" width="6.28515625" style="45" bestFit="1" customWidth="1"/>
    <col min="13" max="13" width="6.42578125" style="45" customWidth="1"/>
    <col min="14" max="16384" width="9.140625" style="45"/>
  </cols>
  <sheetData>
    <row r="1" spans="1:13" s="44" customFormat="1" ht="60" customHeight="1" x14ac:dyDescent="0.25">
      <c r="A1" s="67" t="s">
        <v>71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3.15" customHeight="1" x14ac:dyDescent="0.2">
      <c r="A2" s="45" t="s">
        <v>83</v>
      </c>
    </row>
    <row r="3" spans="1:13" ht="20.100000000000001" customHeight="1" x14ac:dyDescent="0.2">
      <c r="A3" s="68" t="s">
        <v>37</v>
      </c>
      <c r="B3" s="64" t="s">
        <v>61</v>
      </c>
      <c r="C3" s="65"/>
      <c r="D3" s="65"/>
      <c r="E3" s="66"/>
      <c r="F3" s="64" t="s">
        <v>69</v>
      </c>
      <c r="G3" s="65"/>
      <c r="H3" s="65"/>
      <c r="I3" s="66"/>
      <c r="J3" s="64" t="s">
        <v>74</v>
      </c>
      <c r="K3" s="65"/>
      <c r="L3" s="65"/>
      <c r="M3" s="66"/>
    </row>
    <row r="4" spans="1:13" s="47" customFormat="1" ht="38.25" customHeight="1" x14ac:dyDescent="0.2">
      <c r="A4" s="69"/>
      <c r="B4" s="46" t="s">
        <v>0</v>
      </c>
      <c r="C4" s="46" t="s">
        <v>75</v>
      </c>
      <c r="D4" s="46" t="s">
        <v>10</v>
      </c>
      <c r="E4" s="46" t="s">
        <v>76</v>
      </c>
      <c r="F4" s="46" t="s">
        <v>0</v>
      </c>
      <c r="G4" s="46" t="s">
        <v>75</v>
      </c>
      <c r="H4" s="46" t="s">
        <v>10</v>
      </c>
      <c r="I4" s="46" t="s">
        <v>76</v>
      </c>
      <c r="J4" s="46" t="s">
        <v>0</v>
      </c>
      <c r="K4" s="46" t="s">
        <v>75</v>
      </c>
      <c r="L4" s="46" t="s">
        <v>10</v>
      </c>
      <c r="M4" s="46" t="s">
        <v>76</v>
      </c>
    </row>
    <row r="5" spans="1:13" ht="25.5" customHeight="1" x14ac:dyDescent="0.2">
      <c r="A5" s="48" t="s">
        <v>39</v>
      </c>
      <c r="B5" s="42">
        <f t="shared" ref="B5" si="0">SUM(C5:E5)</f>
        <v>420</v>
      </c>
      <c r="C5" s="42">
        <f>SUM(C6:C37)</f>
        <v>336</v>
      </c>
      <c r="D5" s="42">
        <f>SUM(D6:D37)</f>
        <v>84</v>
      </c>
      <c r="E5" s="42">
        <f>SUM(E6:E37)</f>
        <v>0</v>
      </c>
      <c r="F5" s="42">
        <f t="shared" ref="F5" si="1">SUM(G5:I5)</f>
        <v>184</v>
      </c>
      <c r="G5" s="42">
        <f>SUM(G6:G37)</f>
        <v>69</v>
      </c>
      <c r="H5" s="42">
        <f>SUM(H6:H37)</f>
        <v>115</v>
      </c>
      <c r="I5" s="42">
        <f>SUM(I6:I37)</f>
        <v>0</v>
      </c>
      <c r="J5" s="42">
        <f t="shared" ref="J5" si="2">SUM(K5:M5)</f>
        <v>1275</v>
      </c>
      <c r="K5" s="42">
        <f>SUM(K6:K37)</f>
        <v>1185</v>
      </c>
      <c r="L5" s="42">
        <f>SUM(L6:L37)</f>
        <v>90</v>
      </c>
      <c r="M5" s="42">
        <f>SUM(M6:M37)</f>
        <v>0</v>
      </c>
    </row>
    <row r="6" spans="1:13" ht="15.95" customHeight="1" x14ac:dyDescent="0.2">
      <c r="A6" s="11" t="s">
        <v>23</v>
      </c>
      <c r="B6" s="25">
        <f>SUM(C6:E6)</f>
        <v>23</v>
      </c>
      <c r="C6" s="25">
        <v>23</v>
      </c>
      <c r="D6" s="25" t="s">
        <v>77</v>
      </c>
      <c r="E6" s="25" t="s">
        <v>77</v>
      </c>
      <c r="F6" s="25" t="s">
        <v>77</v>
      </c>
      <c r="G6" s="25" t="s">
        <v>77</v>
      </c>
      <c r="H6" s="25" t="s">
        <v>77</v>
      </c>
      <c r="I6" s="25" t="s">
        <v>77</v>
      </c>
      <c r="J6" s="25">
        <f>SUM(K6:M6)</f>
        <v>148</v>
      </c>
      <c r="K6" s="25">
        <v>148</v>
      </c>
      <c r="L6" s="25" t="s">
        <v>77</v>
      </c>
      <c r="M6" s="25" t="s">
        <v>77</v>
      </c>
    </row>
    <row r="7" spans="1:13" ht="15.95" customHeight="1" x14ac:dyDescent="0.2">
      <c r="A7" s="11" t="s">
        <v>62</v>
      </c>
      <c r="B7" s="25" t="s">
        <v>77</v>
      </c>
      <c r="C7" s="25" t="s">
        <v>77</v>
      </c>
      <c r="D7" s="25" t="s">
        <v>77</v>
      </c>
      <c r="E7" s="25" t="s">
        <v>77</v>
      </c>
      <c r="F7" s="25" t="s">
        <v>77</v>
      </c>
      <c r="G7" s="25" t="s">
        <v>77</v>
      </c>
      <c r="H7" s="25" t="s">
        <v>77</v>
      </c>
      <c r="I7" s="25" t="s">
        <v>77</v>
      </c>
      <c r="J7" s="25">
        <f>SUM(K7:M7)</f>
        <v>50</v>
      </c>
      <c r="K7" s="25">
        <v>50</v>
      </c>
      <c r="L7" s="25" t="s">
        <v>77</v>
      </c>
      <c r="M7" s="25" t="s">
        <v>77</v>
      </c>
    </row>
    <row r="8" spans="1:13" ht="15.95" customHeight="1" x14ac:dyDescent="0.2">
      <c r="A8" s="11" t="s">
        <v>6</v>
      </c>
      <c r="B8" s="25" t="s">
        <v>77</v>
      </c>
      <c r="C8" s="25" t="s">
        <v>77</v>
      </c>
      <c r="D8" s="25" t="s">
        <v>77</v>
      </c>
      <c r="E8" s="25" t="s">
        <v>77</v>
      </c>
      <c r="F8" s="25" t="s">
        <v>77</v>
      </c>
      <c r="G8" s="25" t="s">
        <v>77</v>
      </c>
      <c r="H8" s="25" t="s">
        <v>77</v>
      </c>
      <c r="I8" s="25" t="s">
        <v>77</v>
      </c>
      <c r="J8" s="25">
        <f>SUM(K8:M8)</f>
        <v>50</v>
      </c>
      <c r="K8" s="25">
        <v>50</v>
      </c>
      <c r="L8" s="25" t="s">
        <v>77</v>
      </c>
      <c r="M8" s="25" t="s">
        <v>77</v>
      </c>
    </row>
    <row r="9" spans="1:13" ht="15.95" customHeight="1" x14ac:dyDescent="0.2">
      <c r="A9" s="11" t="s">
        <v>24</v>
      </c>
      <c r="B9" s="25" t="s">
        <v>77</v>
      </c>
      <c r="C9" s="25" t="s">
        <v>77</v>
      </c>
      <c r="D9" s="25" t="s">
        <v>77</v>
      </c>
      <c r="E9" s="25" t="s">
        <v>77</v>
      </c>
      <c r="F9" s="25" t="s">
        <v>77</v>
      </c>
      <c r="G9" s="25" t="s">
        <v>77</v>
      </c>
      <c r="H9" s="25" t="s">
        <v>77</v>
      </c>
      <c r="I9" s="25" t="s">
        <v>77</v>
      </c>
      <c r="J9" s="25">
        <f>SUM(K9:M9)</f>
        <v>19</v>
      </c>
      <c r="K9" s="25">
        <v>19</v>
      </c>
      <c r="L9" s="25" t="s">
        <v>77</v>
      </c>
      <c r="M9" s="25" t="s">
        <v>77</v>
      </c>
    </row>
    <row r="10" spans="1:13" ht="15.95" customHeight="1" x14ac:dyDescent="0.2">
      <c r="A10" s="11" t="s">
        <v>22</v>
      </c>
      <c r="B10" s="25" t="s">
        <v>77</v>
      </c>
      <c r="C10" s="25" t="s">
        <v>77</v>
      </c>
      <c r="D10" s="25" t="s">
        <v>77</v>
      </c>
      <c r="E10" s="25" t="s">
        <v>77</v>
      </c>
      <c r="F10" s="25" t="s">
        <v>77</v>
      </c>
      <c r="G10" s="25" t="s">
        <v>77</v>
      </c>
      <c r="H10" s="25" t="s">
        <v>77</v>
      </c>
      <c r="I10" s="25" t="s">
        <v>77</v>
      </c>
      <c r="J10" s="25">
        <f>SUM(K10:M10)</f>
        <v>38</v>
      </c>
      <c r="K10" s="25">
        <v>38</v>
      </c>
      <c r="L10" s="25" t="s">
        <v>77</v>
      </c>
      <c r="M10" s="25" t="s">
        <v>77</v>
      </c>
    </row>
    <row r="11" spans="1:13" ht="15.95" customHeight="1" x14ac:dyDescent="0.2">
      <c r="A11" s="11" t="s">
        <v>25</v>
      </c>
      <c r="B11" s="25" t="s">
        <v>77</v>
      </c>
      <c r="C11" s="25" t="s">
        <v>77</v>
      </c>
      <c r="D11" s="25" t="s">
        <v>77</v>
      </c>
      <c r="E11" s="25" t="s">
        <v>77</v>
      </c>
      <c r="F11" s="25" t="s">
        <v>77</v>
      </c>
      <c r="G11" s="25" t="s">
        <v>77</v>
      </c>
      <c r="H11" s="25" t="s">
        <v>77</v>
      </c>
      <c r="I11" s="25" t="s">
        <v>77</v>
      </c>
      <c r="J11" s="25" t="s">
        <v>77</v>
      </c>
      <c r="K11" s="25" t="s">
        <v>77</v>
      </c>
      <c r="L11" s="25" t="s">
        <v>77</v>
      </c>
      <c r="M11" s="25" t="s">
        <v>77</v>
      </c>
    </row>
    <row r="12" spans="1:13" ht="15.95" customHeight="1" x14ac:dyDescent="0.2">
      <c r="A12" s="11" t="s">
        <v>7</v>
      </c>
      <c r="B12" s="25">
        <f>SUM(C12:E12)</f>
        <v>15</v>
      </c>
      <c r="C12" s="25">
        <v>15</v>
      </c>
      <c r="D12" s="25" t="s">
        <v>77</v>
      </c>
      <c r="E12" s="25" t="s">
        <v>77</v>
      </c>
      <c r="F12" s="25" t="s">
        <v>77</v>
      </c>
      <c r="G12" s="25" t="s">
        <v>77</v>
      </c>
      <c r="H12" s="25" t="s">
        <v>77</v>
      </c>
      <c r="I12" s="25" t="s">
        <v>77</v>
      </c>
      <c r="J12" s="25" t="s">
        <v>77</v>
      </c>
      <c r="K12" s="25" t="s">
        <v>77</v>
      </c>
      <c r="L12" s="25" t="s">
        <v>77</v>
      </c>
      <c r="M12" s="25" t="s">
        <v>77</v>
      </c>
    </row>
    <row r="13" spans="1:13" ht="15.95" customHeight="1" x14ac:dyDescent="0.2">
      <c r="A13" s="11" t="s">
        <v>5</v>
      </c>
      <c r="B13" s="25">
        <f>SUM(C13:E13)</f>
        <v>84</v>
      </c>
      <c r="C13" s="25" t="s">
        <v>77</v>
      </c>
      <c r="D13" s="25">
        <v>84</v>
      </c>
      <c r="E13" s="25" t="s">
        <v>77</v>
      </c>
      <c r="F13" s="25" t="s">
        <v>77</v>
      </c>
      <c r="G13" s="25" t="s">
        <v>77</v>
      </c>
      <c r="H13" s="25" t="s">
        <v>77</v>
      </c>
      <c r="I13" s="25" t="s">
        <v>77</v>
      </c>
      <c r="J13" s="25">
        <f>SUM(K13:M13)</f>
        <v>100</v>
      </c>
      <c r="K13" s="25">
        <v>100</v>
      </c>
      <c r="L13" s="25" t="s">
        <v>77</v>
      </c>
      <c r="M13" s="25" t="s">
        <v>77</v>
      </c>
    </row>
    <row r="14" spans="1:13" ht="15.95" customHeight="1" x14ac:dyDescent="0.2">
      <c r="A14" s="11" t="s">
        <v>54</v>
      </c>
      <c r="B14" s="25" t="s">
        <v>77</v>
      </c>
      <c r="C14" s="25" t="s">
        <v>77</v>
      </c>
      <c r="D14" s="25" t="s">
        <v>77</v>
      </c>
      <c r="E14" s="25" t="s">
        <v>77</v>
      </c>
      <c r="F14" s="25" t="s">
        <v>77</v>
      </c>
      <c r="G14" s="25" t="s">
        <v>77</v>
      </c>
      <c r="H14" s="25" t="s">
        <v>77</v>
      </c>
      <c r="I14" s="25" t="s">
        <v>77</v>
      </c>
      <c r="J14" s="25" t="s">
        <v>77</v>
      </c>
      <c r="K14" s="25" t="s">
        <v>77</v>
      </c>
      <c r="L14" s="25" t="s">
        <v>77</v>
      </c>
      <c r="M14" s="25" t="s">
        <v>77</v>
      </c>
    </row>
    <row r="15" spans="1:13" ht="15.95" customHeight="1" x14ac:dyDescent="0.2">
      <c r="A15" s="11" t="s">
        <v>55</v>
      </c>
      <c r="B15" s="25" t="s">
        <v>77</v>
      </c>
      <c r="C15" s="25" t="s">
        <v>77</v>
      </c>
      <c r="D15" s="25" t="s">
        <v>77</v>
      </c>
      <c r="E15" s="25" t="s">
        <v>77</v>
      </c>
      <c r="F15" s="25" t="s">
        <v>77</v>
      </c>
      <c r="G15" s="25" t="s">
        <v>77</v>
      </c>
      <c r="H15" s="25" t="s">
        <v>77</v>
      </c>
      <c r="I15" s="25" t="s">
        <v>77</v>
      </c>
      <c r="J15" s="25" t="s">
        <v>77</v>
      </c>
      <c r="K15" s="25" t="s">
        <v>77</v>
      </c>
      <c r="L15" s="25" t="s">
        <v>77</v>
      </c>
      <c r="M15" s="25" t="s">
        <v>77</v>
      </c>
    </row>
    <row r="16" spans="1:13" ht="15.95" customHeight="1" x14ac:dyDescent="0.2">
      <c r="A16" s="11" t="s">
        <v>26</v>
      </c>
      <c r="B16" s="25" t="s">
        <v>77</v>
      </c>
      <c r="C16" s="25" t="s">
        <v>77</v>
      </c>
      <c r="D16" s="25" t="s">
        <v>77</v>
      </c>
      <c r="E16" s="25" t="s">
        <v>77</v>
      </c>
      <c r="F16" s="25" t="s">
        <v>77</v>
      </c>
      <c r="G16" s="25" t="s">
        <v>77</v>
      </c>
      <c r="H16" s="25" t="s">
        <v>77</v>
      </c>
      <c r="I16" s="25" t="s">
        <v>77</v>
      </c>
      <c r="J16" s="25" t="s">
        <v>77</v>
      </c>
      <c r="K16" s="25" t="s">
        <v>77</v>
      </c>
      <c r="L16" s="25" t="s">
        <v>77</v>
      </c>
      <c r="M16" s="25" t="s">
        <v>77</v>
      </c>
    </row>
    <row r="17" spans="1:13" ht="15.95" customHeight="1" x14ac:dyDescent="0.2">
      <c r="A17" s="11" t="s">
        <v>4</v>
      </c>
      <c r="B17" s="25" t="s">
        <v>77</v>
      </c>
      <c r="C17" s="25" t="s">
        <v>77</v>
      </c>
      <c r="D17" s="25" t="s">
        <v>77</v>
      </c>
      <c r="E17" s="25" t="s">
        <v>77</v>
      </c>
      <c r="F17" s="25" t="s">
        <v>77</v>
      </c>
      <c r="G17" s="25" t="s">
        <v>77</v>
      </c>
      <c r="H17" s="25" t="s">
        <v>77</v>
      </c>
      <c r="I17" s="25" t="s">
        <v>77</v>
      </c>
      <c r="J17" s="25" t="s">
        <v>77</v>
      </c>
      <c r="K17" s="25" t="s">
        <v>77</v>
      </c>
      <c r="L17" s="25" t="s">
        <v>77</v>
      </c>
      <c r="M17" s="25" t="s">
        <v>77</v>
      </c>
    </row>
    <row r="18" spans="1:13" ht="15.95" customHeight="1" x14ac:dyDescent="0.2">
      <c r="A18" s="11" t="s">
        <v>27</v>
      </c>
      <c r="B18" s="25" t="s">
        <v>77</v>
      </c>
      <c r="C18" s="25" t="s">
        <v>77</v>
      </c>
      <c r="D18" s="25" t="s">
        <v>77</v>
      </c>
      <c r="E18" s="25" t="s">
        <v>77</v>
      </c>
      <c r="F18" s="25" t="s">
        <v>77</v>
      </c>
      <c r="G18" s="25" t="s">
        <v>77</v>
      </c>
      <c r="H18" s="25" t="s">
        <v>77</v>
      </c>
      <c r="I18" s="25" t="s">
        <v>77</v>
      </c>
      <c r="J18" s="25" t="s">
        <v>77</v>
      </c>
      <c r="K18" s="25" t="s">
        <v>77</v>
      </c>
      <c r="L18" s="25" t="s">
        <v>77</v>
      </c>
      <c r="M18" s="25" t="s">
        <v>77</v>
      </c>
    </row>
    <row r="19" spans="1:13" ht="15.95" customHeight="1" x14ac:dyDescent="0.2">
      <c r="A19" s="11" t="s">
        <v>63</v>
      </c>
      <c r="B19" s="25" t="s">
        <v>77</v>
      </c>
      <c r="C19" s="25" t="s">
        <v>77</v>
      </c>
      <c r="D19" s="25" t="s">
        <v>77</v>
      </c>
      <c r="E19" s="25" t="s">
        <v>77</v>
      </c>
      <c r="F19" s="25" t="s">
        <v>77</v>
      </c>
      <c r="G19" s="25" t="s">
        <v>77</v>
      </c>
      <c r="H19" s="25" t="s">
        <v>77</v>
      </c>
      <c r="I19" s="25" t="s">
        <v>77</v>
      </c>
      <c r="J19" s="25">
        <f t="shared" ref="J19:J37" si="3">SUM(K19:M19)</f>
        <v>50</v>
      </c>
      <c r="K19" s="25">
        <v>50</v>
      </c>
      <c r="L19" s="25" t="s">
        <v>77</v>
      </c>
      <c r="M19" s="25" t="s">
        <v>77</v>
      </c>
    </row>
    <row r="20" spans="1:13" ht="15.95" customHeight="1" x14ac:dyDescent="0.2">
      <c r="A20" s="11" t="s">
        <v>3</v>
      </c>
      <c r="B20" s="25">
        <f>SUM(C20:E20)</f>
        <v>16</v>
      </c>
      <c r="C20" s="25">
        <v>16</v>
      </c>
      <c r="D20" s="25" t="s">
        <v>77</v>
      </c>
      <c r="E20" s="25" t="s">
        <v>77</v>
      </c>
      <c r="F20" s="25" t="s">
        <v>77</v>
      </c>
      <c r="G20" s="25" t="s">
        <v>77</v>
      </c>
      <c r="H20" s="25" t="s">
        <v>77</v>
      </c>
      <c r="I20" s="25" t="s">
        <v>77</v>
      </c>
      <c r="J20" s="25">
        <f t="shared" si="3"/>
        <v>20</v>
      </c>
      <c r="K20" s="25">
        <v>20</v>
      </c>
      <c r="L20" s="25" t="s">
        <v>77</v>
      </c>
      <c r="M20" s="25" t="s">
        <v>77</v>
      </c>
    </row>
    <row r="21" spans="1:13" ht="15.95" customHeight="1" x14ac:dyDescent="0.2">
      <c r="A21" s="11" t="s">
        <v>28</v>
      </c>
      <c r="B21" s="25" t="s">
        <v>77</v>
      </c>
      <c r="C21" s="25" t="s">
        <v>77</v>
      </c>
      <c r="D21" s="25" t="s">
        <v>77</v>
      </c>
      <c r="E21" s="25" t="s">
        <v>77</v>
      </c>
      <c r="F21" s="25" t="s">
        <v>77</v>
      </c>
      <c r="G21" s="25" t="s">
        <v>77</v>
      </c>
      <c r="H21" s="25" t="s">
        <v>77</v>
      </c>
      <c r="I21" s="25" t="s">
        <v>77</v>
      </c>
      <c r="J21" s="25">
        <f t="shared" si="3"/>
        <v>0</v>
      </c>
      <c r="K21" s="25" t="s">
        <v>77</v>
      </c>
      <c r="L21" s="25" t="s">
        <v>77</v>
      </c>
      <c r="M21" s="25" t="s">
        <v>77</v>
      </c>
    </row>
    <row r="22" spans="1:13" ht="15.95" customHeight="1" x14ac:dyDescent="0.2">
      <c r="A22" s="11" t="s">
        <v>64</v>
      </c>
      <c r="B22" s="25">
        <f>SUM(C22:E22)</f>
        <v>100</v>
      </c>
      <c r="C22" s="25">
        <v>100</v>
      </c>
      <c r="D22" s="25" t="s">
        <v>77</v>
      </c>
      <c r="E22" s="25" t="s">
        <v>77</v>
      </c>
      <c r="F22" s="25" t="s">
        <v>77</v>
      </c>
      <c r="G22" s="25" t="s">
        <v>77</v>
      </c>
      <c r="H22" s="25" t="s">
        <v>77</v>
      </c>
      <c r="I22" s="25" t="s">
        <v>77</v>
      </c>
      <c r="J22" s="25">
        <f t="shared" si="3"/>
        <v>20</v>
      </c>
      <c r="K22" s="25">
        <v>20</v>
      </c>
      <c r="L22" s="25" t="s">
        <v>77</v>
      </c>
      <c r="M22" s="25" t="s">
        <v>77</v>
      </c>
    </row>
    <row r="23" spans="1:13" ht="15.95" customHeight="1" x14ac:dyDescent="0.2">
      <c r="A23" s="11" t="s">
        <v>29</v>
      </c>
      <c r="B23" s="25" t="s">
        <v>77</v>
      </c>
      <c r="C23" s="25" t="s">
        <v>77</v>
      </c>
      <c r="D23" s="25" t="s">
        <v>77</v>
      </c>
      <c r="E23" s="25" t="s">
        <v>77</v>
      </c>
      <c r="F23" s="25" t="s">
        <v>77</v>
      </c>
      <c r="G23" s="25" t="s">
        <v>77</v>
      </c>
      <c r="H23" s="25" t="s">
        <v>77</v>
      </c>
      <c r="I23" s="25" t="s">
        <v>77</v>
      </c>
      <c r="J23" s="25">
        <f t="shared" si="3"/>
        <v>0</v>
      </c>
      <c r="K23" s="25" t="s">
        <v>77</v>
      </c>
      <c r="L23" s="25" t="s">
        <v>77</v>
      </c>
      <c r="M23" s="25" t="s">
        <v>77</v>
      </c>
    </row>
    <row r="24" spans="1:13" ht="15.95" customHeight="1" x14ac:dyDescent="0.2">
      <c r="A24" s="11" t="s">
        <v>30</v>
      </c>
      <c r="B24" s="25" t="s">
        <v>77</v>
      </c>
      <c r="C24" s="25" t="s">
        <v>77</v>
      </c>
      <c r="D24" s="25" t="s">
        <v>77</v>
      </c>
      <c r="E24" s="25" t="s">
        <v>77</v>
      </c>
      <c r="F24" s="25" t="s">
        <v>77</v>
      </c>
      <c r="G24" s="25" t="s">
        <v>77</v>
      </c>
      <c r="H24" s="25" t="s">
        <v>77</v>
      </c>
      <c r="I24" s="25" t="s">
        <v>77</v>
      </c>
      <c r="J24" s="25">
        <f t="shared" si="3"/>
        <v>15</v>
      </c>
      <c r="K24" s="25">
        <v>15</v>
      </c>
      <c r="L24" s="25" t="s">
        <v>77</v>
      </c>
      <c r="M24" s="25" t="s">
        <v>77</v>
      </c>
    </row>
    <row r="25" spans="1:13" ht="15.95" customHeight="1" x14ac:dyDescent="0.2">
      <c r="A25" s="11" t="s">
        <v>31</v>
      </c>
      <c r="B25" s="25" t="s">
        <v>77</v>
      </c>
      <c r="C25" s="25" t="s">
        <v>77</v>
      </c>
      <c r="D25" s="25" t="s">
        <v>77</v>
      </c>
      <c r="E25" s="25" t="s">
        <v>77</v>
      </c>
      <c r="F25" s="25" t="s">
        <v>77</v>
      </c>
      <c r="G25" s="25" t="s">
        <v>77</v>
      </c>
      <c r="H25" s="25" t="s">
        <v>77</v>
      </c>
      <c r="I25" s="25" t="s">
        <v>77</v>
      </c>
      <c r="J25" s="25">
        <f t="shared" si="3"/>
        <v>304</v>
      </c>
      <c r="K25" s="25">
        <v>280</v>
      </c>
      <c r="L25" s="25">
        <v>24</v>
      </c>
      <c r="M25" s="25" t="s">
        <v>77</v>
      </c>
    </row>
    <row r="26" spans="1:13" ht="15.95" customHeight="1" x14ac:dyDescent="0.2">
      <c r="A26" s="11" t="s">
        <v>2</v>
      </c>
      <c r="B26" s="25">
        <f>SUM(C26:E26)</f>
        <v>121</v>
      </c>
      <c r="C26" s="25">
        <v>121</v>
      </c>
      <c r="D26" s="25" t="s">
        <v>77</v>
      </c>
      <c r="E26" s="25" t="s">
        <v>77</v>
      </c>
      <c r="F26" s="25">
        <f>SUM(G26:I26)</f>
        <v>180</v>
      </c>
      <c r="G26" s="25">
        <v>65</v>
      </c>
      <c r="H26" s="25">
        <v>115</v>
      </c>
      <c r="I26" s="25" t="s">
        <v>77</v>
      </c>
      <c r="J26" s="25">
        <f t="shared" si="3"/>
        <v>217</v>
      </c>
      <c r="K26" s="25">
        <v>217</v>
      </c>
      <c r="L26" s="25" t="s">
        <v>77</v>
      </c>
      <c r="M26" s="25" t="s">
        <v>77</v>
      </c>
    </row>
    <row r="27" spans="1:13" ht="15.95" customHeight="1" x14ac:dyDescent="0.2">
      <c r="A27" s="11" t="s">
        <v>65</v>
      </c>
      <c r="B27" s="25">
        <f>SUM(C27:E27)</f>
        <v>15</v>
      </c>
      <c r="C27" s="25">
        <v>15</v>
      </c>
      <c r="D27" s="25" t="s">
        <v>77</v>
      </c>
      <c r="E27" s="25" t="s">
        <v>77</v>
      </c>
      <c r="F27" s="25" t="s">
        <v>77</v>
      </c>
      <c r="G27" s="25" t="s">
        <v>77</v>
      </c>
      <c r="H27" s="25" t="s">
        <v>77</v>
      </c>
      <c r="I27" s="25" t="s">
        <v>77</v>
      </c>
      <c r="J27" s="25">
        <f t="shared" si="3"/>
        <v>35</v>
      </c>
      <c r="K27" s="25">
        <v>35</v>
      </c>
      <c r="L27" s="25" t="s">
        <v>77</v>
      </c>
      <c r="M27" s="25" t="s">
        <v>77</v>
      </c>
    </row>
    <row r="28" spans="1:13" ht="15.95" customHeight="1" x14ac:dyDescent="0.2">
      <c r="A28" s="11" t="s">
        <v>67</v>
      </c>
      <c r="B28" s="25" t="s">
        <v>77</v>
      </c>
      <c r="C28" s="25" t="s">
        <v>77</v>
      </c>
      <c r="D28" s="25" t="s">
        <v>77</v>
      </c>
      <c r="E28" s="25" t="s">
        <v>77</v>
      </c>
      <c r="F28" s="25" t="s">
        <v>77</v>
      </c>
      <c r="G28" s="25" t="s">
        <v>77</v>
      </c>
      <c r="H28" s="25" t="s">
        <v>77</v>
      </c>
      <c r="I28" s="25" t="s">
        <v>77</v>
      </c>
      <c r="J28" s="25">
        <f t="shared" si="3"/>
        <v>50</v>
      </c>
      <c r="K28" s="25">
        <v>50</v>
      </c>
      <c r="L28" s="25" t="s">
        <v>77</v>
      </c>
      <c r="M28" s="25" t="s">
        <v>77</v>
      </c>
    </row>
    <row r="29" spans="1:13" ht="15.95" customHeight="1" x14ac:dyDescent="0.2">
      <c r="A29" s="11" t="s">
        <v>32</v>
      </c>
      <c r="B29" s="25" t="s">
        <v>77</v>
      </c>
      <c r="C29" s="25" t="s">
        <v>77</v>
      </c>
      <c r="D29" s="25" t="s">
        <v>77</v>
      </c>
      <c r="E29" s="25" t="s">
        <v>77</v>
      </c>
      <c r="F29" s="25" t="s">
        <v>77</v>
      </c>
      <c r="G29" s="25" t="s">
        <v>77</v>
      </c>
      <c r="H29" s="25" t="s">
        <v>77</v>
      </c>
      <c r="I29" s="25" t="s">
        <v>77</v>
      </c>
      <c r="J29" s="25">
        <f t="shared" si="3"/>
        <v>0</v>
      </c>
      <c r="K29" s="25" t="s">
        <v>77</v>
      </c>
      <c r="L29" s="25" t="s">
        <v>77</v>
      </c>
      <c r="M29" s="25" t="s">
        <v>77</v>
      </c>
    </row>
    <row r="30" spans="1:13" s="49" customFormat="1" ht="15.95" customHeight="1" x14ac:dyDescent="0.2">
      <c r="A30" s="11" t="s">
        <v>66</v>
      </c>
      <c r="B30" s="25" t="s">
        <v>77</v>
      </c>
      <c r="C30" s="25" t="s">
        <v>77</v>
      </c>
      <c r="D30" s="25" t="s">
        <v>77</v>
      </c>
      <c r="E30" s="25" t="s">
        <v>77</v>
      </c>
      <c r="F30" s="25" t="s">
        <v>77</v>
      </c>
      <c r="G30" s="25" t="s">
        <v>77</v>
      </c>
      <c r="H30" s="25" t="s">
        <v>77</v>
      </c>
      <c r="I30" s="25" t="s">
        <v>77</v>
      </c>
      <c r="J30" s="25">
        <f t="shared" si="3"/>
        <v>0</v>
      </c>
      <c r="K30" s="25" t="s">
        <v>77</v>
      </c>
      <c r="L30" s="25" t="s">
        <v>77</v>
      </c>
      <c r="M30" s="25" t="s">
        <v>77</v>
      </c>
    </row>
    <row r="31" spans="1:13" s="49" customFormat="1" ht="15.95" customHeight="1" x14ac:dyDescent="0.2">
      <c r="A31" s="11" t="s">
        <v>1</v>
      </c>
      <c r="B31" s="25" t="s">
        <v>77</v>
      </c>
      <c r="C31" s="25" t="s">
        <v>77</v>
      </c>
      <c r="D31" s="25" t="s">
        <v>77</v>
      </c>
      <c r="E31" s="25" t="s">
        <v>77</v>
      </c>
      <c r="F31" s="25" t="s">
        <v>77</v>
      </c>
      <c r="G31" s="25" t="s">
        <v>77</v>
      </c>
      <c r="H31" s="25" t="s">
        <v>77</v>
      </c>
      <c r="I31" s="25" t="s">
        <v>77</v>
      </c>
      <c r="J31" s="25">
        <f t="shared" si="3"/>
        <v>18</v>
      </c>
      <c r="K31" s="25" t="s">
        <v>77</v>
      </c>
      <c r="L31" s="25">
        <v>18</v>
      </c>
      <c r="M31" s="25" t="s">
        <v>77</v>
      </c>
    </row>
    <row r="32" spans="1:13" s="49" customFormat="1" ht="15.95" customHeight="1" x14ac:dyDescent="0.2">
      <c r="A32" s="11" t="s">
        <v>68</v>
      </c>
      <c r="B32" s="25">
        <f>SUM(C32:E32)</f>
        <v>6</v>
      </c>
      <c r="C32" s="25">
        <v>6</v>
      </c>
      <c r="D32" s="25" t="s">
        <v>77</v>
      </c>
      <c r="E32" s="25" t="s">
        <v>77</v>
      </c>
      <c r="F32" s="25">
        <f>SUM(G32:I32)</f>
        <v>4</v>
      </c>
      <c r="G32" s="25">
        <v>4</v>
      </c>
      <c r="H32" s="25" t="s">
        <v>77</v>
      </c>
      <c r="I32" s="25" t="s">
        <v>77</v>
      </c>
      <c r="J32" s="25">
        <f t="shared" si="3"/>
        <v>65</v>
      </c>
      <c r="K32" s="25">
        <v>65</v>
      </c>
      <c r="L32" s="25" t="s">
        <v>77</v>
      </c>
      <c r="M32" s="25" t="s">
        <v>77</v>
      </c>
    </row>
    <row r="33" spans="1:13" s="49" customFormat="1" ht="15.95" customHeight="1" x14ac:dyDescent="0.2">
      <c r="A33" s="11" t="s">
        <v>33</v>
      </c>
      <c r="B33" s="25" t="s">
        <v>77</v>
      </c>
      <c r="C33" s="25" t="s">
        <v>77</v>
      </c>
      <c r="D33" s="25" t="s">
        <v>77</v>
      </c>
      <c r="E33" s="25" t="s">
        <v>77</v>
      </c>
      <c r="F33" s="25" t="s">
        <v>77</v>
      </c>
      <c r="G33" s="25" t="s">
        <v>77</v>
      </c>
      <c r="H33" s="25" t="s">
        <v>77</v>
      </c>
      <c r="I33" s="25" t="s">
        <v>77</v>
      </c>
      <c r="J33" s="25">
        <f t="shared" si="3"/>
        <v>0</v>
      </c>
      <c r="K33" s="25" t="s">
        <v>77</v>
      </c>
      <c r="L33" s="25" t="s">
        <v>77</v>
      </c>
      <c r="M33" s="25" t="s">
        <v>77</v>
      </c>
    </row>
    <row r="34" spans="1:13" s="49" customFormat="1" ht="15.95" customHeight="1" x14ac:dyDescent="0.2">
      <c r="A34" s="11" t="s">
        <v>34</v>
      </c>
      <c r="B34" s="25">
        <f>SUM(C34:E34)</f>
        <v>40</v>
      </c>
      <c r="C34" s="25">
        <v>40</v>
      </c>
      <c r="D34" s="25" t="s">
        <v>77</v>
      </c>
      <c r="E34" s="25" t="s">
        <v>77</v>
      </c>
      <c r="F34" s="25" t="s">
        <v>77</v>
      </c>
      <c r="G34" s="25" t="s">
        <v>77</v>
      </c>
      <c r="H34" s="25" t="s">
        <v>77</v>
      </c>
      <c r="I34" s="25" t="s">
        <v>77</v>
      </c>
      <c r="J34" s="25">
        <f t="shared" si="3"/>
        <v>0</v>
      </c>
      <c r="K34" s="25" t="s">
        <v>77</v>
      </c>
      <c r="L34" s="25" t="s">
        <v>77</v>
      </c>
      <c r="M34" s="25" t="s">
        <v>77</v>
      </c>
    </row>
    <row r="35" spans="1:13" s="49" customFormat="1" ht="15.95" customHeight="1" x14ac:dyDescent="0.2">
      <c r="A35" s="11" t="s">
        <v>8</v>
      </c>
      <c r="B35" s="25" t="s">
        <v>77</v>
      </c>
      <c r="C35" s="25" t="s">
        <v>77</v>
      </c>
      <c r="D35" s="25" t="s">
        <v>77</v>
      </c>
      <c r="E35" s="25" t="s">
        <v>77</v>
      </c>
      <c r="F35" s="25" t="s">
        <v>77</v>
      </c>
      <c r="G35" s="25" t="s">
        <v>77</v>
      </c>
      <c r="H35" s="25" t="s">
        <v>77</v>
      </c>
      <c r="I35" s="25" t="s">
        <v>77</v>
      </c>
      <c r="J35" s="25">
        <f t="shared" si="3"/>
        <v>76</v>
      </c>
      <c r="K35" s="25">
        <v>28</v>
      </c>
      <c r="L35" s="51">
        <v>48</v>
      </c>
      <c r="M35" s="25" t="s">
        <v>77</v>
      </c>
    </row>
    <row r="36" spans="1:13" s="49" customFormat="1" ht="15.95" customHeight="1" x14ac:dyDescent="0.2">
      <c r="A36" s="11" t="s">
        <v>35</v>
      </c>
      <c r="B36" s="25" t="s">
        <v>77</v>
      </c>
      <c r="C36" s="25" t="s">
        <v>77</v>
      </c>
      <c r="D36" s="25" t="s">
        <v>77</v>
      </c>
      <c r="E36" s="25" t="s">
        <v>77</v>
      </c>
      <c r="F36" s="25" t="s">
        <v>77</v>
      </c>
      <c r="G36" s="25" t="s">
        <v>77</v>
      </c>
      <c r="H36" s="25" t="s">
        <v>77</v>
      </c>
      <c r="I36" s="25" t="s">
        <v>77</v>
      </c>
      <c r="J36" s="25">
        <f t="shared" si="3"/>
        <v>0</v>
      </c>
      <c r="K36" s="25" t="s">
        <v>77</v>
      </c>
      <c r="L36" s="25" t="s">
        <v>77</v>
      </c>
      <c r="M36" s="25" t="s">
        <v>77</v>
      </c>
    </row>
    <row r="37" spans="1:13" s="49" customFormat="1" ht="15.95" customHeight="1" x14ac:dyDescent="0.2">
      <c r="A37" s="11" t="s">
        <v>46</v>
      </c>
      <c r="B37" s="25" t="s">
        <v>77</v>
      </c>
      <c r="C37" s="25" t="s">
        <v>77</v>
      </c>
      <c r="D37" s="25" t="s">
        <v>77</v>
      </c>
      <c r="E37" s="25" t="s">
        <v>77</v>
      </c>
      <c r="F37" s="25" t="s">
        <v>77</v>
      </c>
      <c r="G37" s="25" t="s">
        <v>77</v>
      </c>
      <c r="H37" s="25" t="s">
        <v>77</v>
      </c>
      <c r="I37" s="25" t="s">
        <v>77</v>
      </c>
      <c r="J37" s="25">
        <f t="shared" si="3"/>
        <v>0</v>
      </c>
      <c r="K37" s="25" t="s">
        <v>77</v>
      </c>
      <c r="L37" s="25" t="s">
        <v>77</v>
      </c>
      <c r="M37" s="25" t="s">
        <v>77</v>
      </c>
    </row>
    <row r="38" spans="1:13" ht="16.5" customHeight="1" x14ac:dyDescent="0.2">
      <c r="A38" s="63" t="s">
        <v>81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3" ht="13.15" customHeight="1" x14ac:dyDescent="0.2">
      <c r="M39" s="41" t="s">
        <v>59</v>
      </c>
    </row>
    <row r="41" spans="1:13" ht="12.75" x14ac:dyDescent="0.2">
      <c r="A41" s="12"/>
    </row>
  </sheetData>
  <sortState ref="A6:M37">
    <sortCondition ref="A6:A37"/>
  </sortState>
  <mergeCells count="6">
    <mergeCell ref="A38:M38"/>
    <mergeCell ref="J3:M3"/>
    <mergeCell ref="A1:M1"/>
    <mergeCell ref="B3:E3"/>
    <mergeCell ref="A3:A4"/>
    <mergeCell ref="F3:I3"/>
  </mergeCells>
  <phoneticPr fontId="0" type="noConversion"/>
  <printOptions horizontalCentered="1"/>
  <pageMargins left="0.70866141732283505" right="0.70866141699999996" top="0.98425196850393704" bottom="0.98425196850393704" header="0.511811023622047" footer="0.511811023622047"/>
  <pageSetup paperSize="9" orientation="portrait" r:id="rId1"/>
  <headerFooter alignWithMargins="0">
    <oddHeader>&amp;C&amp;P</oddHead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57"/>
  <sheetViews>
    <sheetView view="pageBreakPreview" topLeftCell="A19" zoomScaleSheetLayoutView="100" workbookViewId="0">
      <selection activeCell="A2" sqref="A2:XFD2"/>
    </sheetView>
  </sheetViews>
  <sheetFormatPr defaultRowHeight="12.75" x14ac:dyDescent="0.2"/>
  <cols>
    <col min="1" max="1" width="13" customWidth="1"/>
    <col min="2" max="2" width="32.140625" customWidth="1"/>
    <col min="3" max="3" width="31.7109375" customWidth="1"/>
  </cols>
  <sheetData>
    <row r="1" spans="1:3" s="21" customFormat="1" ht="60" customHeight="1" x14ac:dyDescent="0.25">
      <c r="A1" s="61" t="s">
        <v>86</v>
      </c>
      <c r="B1" s="61"/>
      <c r="C1" s="61"/>
    </row>
    <row r="2" spans="1:3" s="5" customFormat="1" ht="12.75" customHeight="1" x14ac:dyDescent="0.2">
      <c r="A2" s="5" t="s">
        <v>47</v>
      </c>
    </row>
    <row r="3" spans="1:3" ht="25.5" customHeight="1" x14ac:dyDescent="0.2">
      <c r="A3" s="76" t="s">
        <v>11</v>
      </c>
      <c r="B3" s="78" t="s">
        <v>21</v>
      </c>
      <c r="C3" s="79"/>
    </row>
    <row r="4" spans="1:3" ht="25.5" customHeight="1" x14ac:dyDescent="0.2">
      <c r="A4" s="77"/>
      <c r="B4" s="3" t="s">
        <v>20</v>
      </c>
      <c r="C4" s="3" t="s">
        <v>12</v>
      </c>
    </row>
    <row r="5" spans="1:3" ht="25.5" customHeight="1" x14ac:dyDescent="0.2">
      <c r="A5" s="58" t="s">
        <v>40</v>
      </c>
      <c r="B5" s="29">
        <v>61.2</v>
      </c>
      <c r="C5" s="26">
        <f>B5*35.3147</f>
        <v>2161.2596400000002</v>
      </c>
    </row>
    <row r="6" spans="1:3" ht="25.5" customHeight="1" x14ac:dyDescent="0.2">
      <c r="A6" s="58" t="s">
        <v>42</v>
      </c>
      <c r="B6" s="29">
        <v>45.48</v>
      </c>
      <c r="C6" s="26">
        <f t="shared" ref="C6:C15" si="0">B6*35.3147</f>
        <v>1606.112556</v>
      </c>
    </row>
    <row r="7" spans="1:3" ht="25.5" customHeight="1" x14ac:dyDescent="0.2">
      <c r="A7" s="58" t="s">
        <v>44</v>
      </c>
      <c r="B7" s="27">
        <v>39.5</v>
      </c>
      <c r="C7" s="26">
        <f t="shared" si="0"/>
        <v>1394.93065</v>
      </c>
    </row>
    <row r="8" spans="1:3" ht="25.5" customHeight="1" x14ac:dyDescent="0.2">
      <c r="A8" s="58" t="s">
        <v>43</v>
      </c>
      <c r="B8" s="27">
        <v>37.548076799999997</v>
      </c>
      <c r="C8" s="26">
        <f t="shared" si="0"/>
        <v>1325.99906776896</v>
      </c>
    </row>
    <row r="9" spans="1:3" ht="25.5" customHeight="1" x14ac:dyDescent="0.2">
      <c r="A9" s="58" t="s">
        <v>45</v>
      </c>
      <c r="B9" s="27">
        <v>37.5</v>
      </c>
      <c r="C9" s="26">
        <f t="shared" si="0"/>
        <v>1324.30125</v>
      </c>
    </row>
    <row r="10" spans="1:3" s="16" customFormat="1" ht="25.5" customHeight="1" x14ac:dyDescent="0.2">
      <c r="A10" s="58" t="s">
        <v>56</v>
      </c>
      <c r="B10" s="27">
        <v>15.8</v>
      </c>
      <c r="C10" s="26">
        <f t="shared" si="0"/>
        <v>557.97226000000001</v>
      </c>
    </row>
    <row r="11" spans="1:3" s="16" customFormat="1" ht="25.5" customHeight="1" x14ac:dyDescent="0.2">
      <c r="A11" s="58" t="s">
        <v>57</v>
      </c>
      <c r="B11" s="27">
        <v>44.4</v>
      </c>
      <c r="C11" s="26">
        <f t="shared" si="0"/>
        <v>1567.9726800000001</v>
      </c>
    </row>
    <row r="12" spans="1:3" s="16" customFormat="1" ht="25.5" customHeight="1" x14ac:dyDescent="0.2">
      <c r="A12" s="59" t="s">
        <v>60</v>
      </c>
      <c r="B12" s="28">
        <v>26.8</v>
      </c>
      <c r="C12" s="26">
        <f t="shared" si="0"/>
        <v>946.43396000000007</v>
      </c>
    </row>
    <row r="13" spans="1:3" s="16" customFormat="1" ht="25.5" customHeight="1" x14ac:dyDescent="0.2">
      <c r="A13" s="58" t="s">
        <v>61</v>
      </c>
      <c r="B13" s="27">
        <v>26.7</v>
      </c>
      <c r="C13" s="26">
        <f t="shared" si="0"/>
        <v>942.90249000000006</v>
      </c>
    </row>
    <row r="14" spans="1:3" s="5" customFormat="1" ht="25.5" customHeight="1" x14ac:dyDescent="0.2">
      <c r="A14" s="58" t="s">
        <v>69</v>
      </c>
      <c r="B14" s="27">
        <v>36.39</v>
      </c>
      <c r="C14" s="26">
        <f t="shared" si="0"/>
        <v>1285.1019330000001</v>
      </c>
    </row>
    <row r="15" spans="1:3" s="5" customFormat="1" ht="25.5" customHeight="1" x14ac:dyDescent="0.2">
      <c r="A15" s="58" t="s">
        <v>80</v>
      </c>
      <c r="B15" s="27">
        <v>30.36</v>
      </c>
      <c r="C15" s="26">
        <f t="shared" si="0"/>
        <v>1072.1542919999999</v>
      </c>
    </row>
    <row r="16" spans="1:3" s="5" customFormat="1" ht="12.75" customHeight="1" x14ac:dyDescent="0.2">
      <c r="B16" s="55"/>
      <c r="C16" s="56"/>
    </row>
    <row r="17" spans="1:8" s="5" customFormat="1" ht="12.75" customHeight="1" x14ac:dyDescent="0.2">
      <c r="A17" s="10" t="s">
        <v>82</v>
      </c>
    </row>
    <row r="18" spans="1:8" s="5" customFormat="1" ht="12.75" customHeight="1" x14ac:dyDescent="0.2">
      <c r="A18" s="10" t="s">
        <v>72</v>
      </c>
      <c r="C18" s="9"/>
    </row>
    <row r="19" spans="1:8" s="5" customFormat="1" ht="12.75" customHeight="1" x14ac:dyDescent="0.2">
      <c r="A19" s="10"/>
      <c r="C19" s="9" t="s">
        <v>58</v>
      </c>
    </row>
    <row r="20" spans="1:8" ht="60" customHeight="1" x14ac:dyDescent="0.2">
      <c r="A20" s="61" t="s">
        <v>87</v>
      </c>
      <c r="B20" s="61"/>
      <c r="C20" s="61"/>
    </row>
    <row r="21" spans="1:8" s="5" customFormat="1" ht="12" x14ac:dyDescent="0.2">
      <c r="A21" s="5" t="s">
        <v>48</v>
      </c>
      <c r="C21" s="6" t="s">
        <v>17</v>
      </c>
    </row>
    <row r="22" spans="1:8" ht="25.5" customHeight="1" x14ac:dyDescent="0.2">
      <c r="A22" s="3" t="s">
        <v>11</v>
      </c>
      <c r="B22" s="78" t="s">
        <v>16</v>
      </c>
      <c r="C22" s="79"/>
    </row>
    <row r="23" spans="1:8" ht="25.5" customHeight="1" x14ac:dyDescent="0.2">
      <c r="A23" s="35" t="s">
        <v>40</v>
      </c>
      <c r="B23" s="72">
        <v>640.74199999999996</v>
      </c>
      <c r="C23" s="73"/>
      <c r="H23" s="16"/>
    </row>
    <row r="24" spans="1:8" ht="25.5" customHeight="1" x14ac:dyDescent="0.2">
      <c r="A24" s="35" t="s">
        <v>42</v>
      </c>
      <c r="B24" s="72">
        <v>749.82100000000003</v>
      </c>
      <c r="C24" s="73"/>
      <c r="H24" s="16"/>
    </row>
    <row r="25" spans="1:8" ht="25.5" customHeight="1" x14ac:dyDescent="0.2">
      <c r="A25" s="35" t="s">
        <v>44</v>
      </c>
      <c r="B25" s="72">
        <v>874.75</v>
      </c>
      <c r="C25" s="73"/>
      <c r="H25" s="16"/>
    </row>
    <row r="26" spans="1:8" ht="25.5" customHeight="1" x14ac:dyDescent="0.2">
      <c r="A26" s="35" t="s">
        <v>43</v>
      </c>
      <c r="B26" s="72">
        <v>704.51499999999999</v>
      </c>
      <c r="C26" s="73"/>
    </row>
    <row r="27" spans="1:8" ht="25.5" customHeight="1" x14ac:dyDescent="0.2">
      <c r="A27" s="35" t="s">
        <v>45</v>
      </c>
      <c r="B27" s="72">
        <v>484.89</v>
      </c>
      <c r="C27" s="73"/>
    </row>
    <row r="28" spans="1:8" ht="25.5" customHeight="1" x14ac:dyDescent="0.2">
      <c r="A28" s="35" t="s">
        <v>56</v>
      </c>
      <c r="B28" s="72">
        <v>355.596</v>
      </c>
      <c r="C28" s="73"/>
    </row>
    <row r="29" spans="1:8" ht="25.5" customHeight="1" x14ac:dyDescent="0.2">
      <c r="A29" s="58" t="s">
        <v>57</v>
      </c>
      <c r="B29" s="74">
        <v>229.19399999999999</v>
      </c>
      <c r="C29" s="75"/>
    </row>
    <row r="30" spans="1:8" ht="25.5" customHeight="1" x14ac:dyDescent="0.2">
      <c r="A30" s="58" t="s">
        <v>60</v>
      </c>
      <c r="B30" s="74">
        <v>244.161</v>
      </c>
      <c r="C30" s="75"/>
    </row>
    <row r="31" spans="1:8" ht="25.5" customHeight="1" x14ac:dyDescent="0.2">
      <c r="A31" s="58" t="s">
        <v>61</v>
      </c>
      <c r="B31" s="74">
        <v>169.744</v>
      </c>
      <c r="C31" s="75"/>
    </row>
    <row r="32" spans="1:8" ht="25.5" customHeight="1" x14ac:dyDescent="0.2">
      <c r="A32" s="58" t="s">
        <v>69</v>
      </c>
      <c r="B32" s="70">
        <v>56.720999999999997</v>
      </c>
      <c r="C32" s="71"/>
    </row>
    <row r="33" spans="1:3" ht="25.5" customHeight="1" x14ac:dyDescent="0.2">
      <c r="A33" s="58" t="s">
        <v>74</v>
      </c>
      <c r="B33" s="70">
        <v>84.629000000000005</v>
      </c>
      <c r="C33" s="71"/>
    </row>
    <row r="34" spans="1:3" ht="13.5" customHeight="1" x14ac:dyDescent="0.2">
      <c r="A34" s="22"/>
      <c r="B34" s="23"/>
      <c r="C34" s="24"/>
    </row>
    <row r="35" spans="1:3" x14ac:dyDescent="0.2">
      <c r="C35" s="9" t="s">
        <v>58</v>
      </c>
    </row>
    <row r="57" spans="8:8" x14ac:dyDescent="0.2">
      <c r="H57" s="15"/>
    </row>
  </sheetData>
  <mergeCells count="16">
    <mergeCell ref="A1:C1"/>
    <mergeCell ref="A20:C20"/>
    <mergeCell ref="A3:A4"/>
    <mergeCell ref="B3:C3"/>
    <mergeCell ref="B22:C22"/>
    <mergeCell ref="B23:C23"/>
    <mergeCell ref="B24:C24"/>
    <mergeCell ref="B25:C25"/>
    <mergeCell ref="B26:C26"/>
    <mergeCell ref="B27:C27"/>
    <mergeCell ref="B33:C33"/>
    <mergeCell ref="B28:C28"/>
    <mergeCell ref="B29:C29"/>
    <mergeCell ref="B30:C30"/>
    <mergeCell ref="B31:C31"/>
    <mergeCell ref="B32:C32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firstPageNumber="81" orientation="portrait" r:id="rId1"/>
  <headerFooter alignWithMargins="0">
    <oddHeader>&amp;C&amp;P</oddHeader>
  </headerFooter>
  <rowBreaks count="1" manualBreakCount="1">
    <brk id="1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6"/>
  <sheetViews>
    <sheetView view="pageBreakPreview" zoomScale="130" zoomScaleSheetLayoutView="130" workbookViewId="0">
      <selection sqref="A1:D1"/>
    </sheetView>
  </sheetViews>
  <sheetFormatPr defaultRowHeight="12.75" x14ac:dyDescent="0.2"/>
  <cols>
    <col min="1" max="1" width="20.7109375" style="36" customWidth="1"/>
    <col min="2" max="2" width="24.85546875" style="36" customWidth="1"/>
    <col min="3" max="3" width="17.42578125" style="36" bestFit="1" customWidth="1"/>
    <col min="4" max="4" width="17.28515625" style="36" customWidth="1"/>
    <col min="5" max="5" width="31.140625" style="36" customWidth="1"/>
    <col min="6" max="6" width="38.42578125" style="36" customWidth="1"/>
    <col min="7" max="16384" width="9.140625" style="36"/>
  </cols>
  <sheetData>
    <row r="1" spans="1:6" s="32" customFormat="1" ht="60" customHeight="1" x14ac:dyDescent="0.25">
      <c r="A1" s="67" t="s">
        <v>88</v>
      </c>
      <c r="B1" s="67"/>
      <c r="C1" s="67"/>
      <c r="D1" s="67"/>
      <c r="E1" s="67" t="s">
        <v>41</v>
      </c>
      <c r="F1" s="67"/>
    </row>
    <row r="2" spans="1:6" s="33" customFormat="1" ht="13.15" customHeight="1" x14ac:dyDescent="0.2">
      <c r="A2" s="33" t="s">
        <v>73</v>
      </c>
      <c r="D2" s="34" t="s">
        <v>15</v>
      </c>
      <c r="E2" s="33" t="s">
        <v>49</v>
      </c>
    </row>
    <row r="3" spans="1:6" s="57" customFormat="1" ht="25.5" customHeight="1" x14ac:dyDescent="0.2">
      <c r="A3" s="35" t="s">
        <v>11</v>
      </c>
      <c r="B3" s="46" t="s">
        <v>13</v>
      </c>
      <c r="C3" s="46" t="s">
        <v>14</v>
      </c>
      <c r="D3" s="35" t="s">
        <v>18</v>
      </c>
      <c r="E3" s="35" t="s">
        <v>11</v>
      </c>
      <c r="F3" s="46" t="s">
        <v>19</v>
      </c>
    </row>
    <row r="4" spans="1:6" ht="25.5" customHeight="1" x14ac:dyDescent="0.2">
      <c r="A4" s="35" t="s">
        <v>40</v>
      </c>
      <c r="B4" s="30">
        <v>248.941</v>
      </c>
      <c r="C4" s="30">
        <v>491.005</v>
      </c>
      <c r="D4" s="31">
        <f>SUM(B4:C4)</f>
        <v>739.94600000000003</v>
      </c>
      <c r="E4" s="35" t="s">
        <v>40</v>
      </c>
      <c r="F4" s="4">
        <v>23.5</v>
      </c>
    </row>
    <row r="5" spans="1:6" ht="25.5" customHeight="1" x14ac:dyDescent="0.2">
      <c r="A5" s="35" t="s">
        <v>42</v>
      </c>
      <c r="B5" s="30">
        <v>243.11699999999999</v>
      </c>
      <c r="C5" s="30">
        <v>769.98900000000003</v>
      </c>
      <c r="D5" s="31">
        <f>SUM(B5:C5)</f>
        <v>1013.106</v>
      </c>
      <c r="E5" s="35" t="s">
        <v>42</v>
      </c>
      <c r="F5" s="4">
        <v>11.237</v>
      </c>
    </row>
    <row r="6" spans="1:6" ht="25.5" customHeight="1" x14ac:dyDescent="0.2">
      <c r="A6" s="35" t="s">
        <v>44</v>
      </c>
      <c r="B6" s="30">
        <v>241.99199999999999</v>
      </c>
      <c r="C6" s="30">
        <v>853.03</v>
      </c>
      <c r="D6" s="31">
        <f t="shared" ref="D6:D14" si="0">SUM(B6:C6)</f>
        <v>1095.0219999999999</v>
      </c>
      <c r="E6" s="35" t="s">
        <v>44</v>
      </c>
      <c r="F6" s="4">
        <v>9.7080000000000002</v>
      </c>
    </row>
    <row r="7" spans="1:6" ht="25.5" customHeight="1" x14ac:dyDescent="0.2">
      <c r="A7" s="35" t="s">
        <v>43</v>
      </c>
      <c r="B7" s="30">
        <v>255.464</v>
      </c>
      <c r="C7" s="30">
        <v>1014.927</v>
      </c>
      <c r="D7" s="31">
        <f t="shared" si="0"/>
        <v>1270.3910000000001</v>
      </c>
      <c r="E7" s="35" t="s">
        <v>43</v>
      </c>
      <c r="F7" s="4">
        <v>11.765000000000001</v>
      </c>
    </row>
    <row r="8" spans="1:6" ht="25.5" customHeight="1" x14ac:dyDescent="0.2">
      <c r="A8" s="35" t="s">
        <v>45</v>
      </c>
      <c r="B8" s="30">
        <v>297.19600000000003</v>
      </c>
      <c r="C8" s="30">
        <v>110.895</v>
      </c>
      <c r="D8" s="31">
        <f t="shared" si="0"/>
        <v>408.09100000000001</v>
      </c>
      <c r="E8" s="35" t="s">
        <v>45</v>
      </c>
      <c r="F8" s="4">
        <v>14.826000000000001</v>
      </c>
    </row>
    <row r="9" spans="1:6" s="37" customFormat="1" ht="25.5" customHeight="1" x14ac:dyDescent="0.2">
      <c r="A9" s="35" t="s">
        <v>56</v>
      </c>
      <c r="B9" s="30">
        <v>881.36599999999999</v>
      </c>
      <c r="C9" s="30">
        <v>1245.902</v>
      </c>
      <c r="D9" s="31">
        <f t="shared" si="0"/>
        <v>2127.268</v>
      </c>
      <c r="E9" s="35" t="s">
        <v>56</v>
      </c>
      <c r="F9" s="4">
        <v>22.76</v>
      </c>
    </row>
    <row r="10" spans="1:6" s="37" customFormat="1" ht="25.5" customHeight="1" x14ac:dyDescent="0.2">
      <c r="A10" s="35" t="s">
        <v>57</v>
      </c>
      <c r="B10" s="30">
        <v>3733.5529999999999</v>
      </c>
      <c r="C10" s="30">
        <v>1294.0719999999999</v>
      </c>
      <c r="D10" s="31">
        <f t="shared" si="0"/>
        <v>5027.625</v>
      </c>
      <c r="E10" s="35" t="s">
        <v>57</v>
      </c>
      <c r="F10" s="4">
        <v>186.94399999999999</v>
      </c>
    </row>
    <row r="11" spans="1:6" s="37" customFormat="1" ht="25.5" customHeight="1" x14ac:dyDescent="0.2">
      <c r="A11" s="60" t="s">
        <v>60</v>
      </c>
      <c r="B11" s="38">
        <v>1781.9549999999999</v>
      </c>
      <c r="C11" s="38">
        <v>1395.752</v>
      </c>
      <c r="D11" s="31">
        <f t="shared" si="0"/>
        <v>3177.7069999999999</v>
      </c>
      <c r="E11" s="60" t="s">
        <v>60</v>
      </c>
      <c r="F11" s="39">
        <v>217.22399999999999</v>
      </c>
    </row>
    <row r="12" spans="1:6" s="37" customFormat="1" ht="25.5" customHeight="1" x14ac:dyDescent="0.2">
      <c r="A12" s="35" t="s">
        <v>61</v>
      </c>
      <c r="B12" s="30">
        <v>2785.4140000000002</v>
      </c>
      <c r="C12" s="30">
        <v>1531.55</v>
      </c>
      <c r="D12" s="31">
        <f t="shared" si="0"/>
        <v>4316.9639999999999</v>
      </c>
      <c r="E12" s="35" t="s">
        <v>61</v>
      </c>
      <c r="F12" s="4">
        <v>101.294</v>
      </c>
    </row>
    <row r="13" spans="1:6" s="37" customFormat="1" ht="25.5" customHeight="1" x14ac:dyDescent="0.2">
      <c r="A13" s="35" t="s">
        <v>69</v>
      </c>
      <c r="B13" s="31">
        <v>2902.9450000000002</v>
      </c>
      <c r="C13" s="31">
        <v>1989.203</v>
      </c>
      <c r="D13" s="31">
        <f t="shared" si="0"/>
        <v>4892.1480000000001</v>
      </c>
      <c r="E13" s="35" t="s">
        <v>69</v>
      </c>
      <c r="F13" s="4">
        <v>42.331000000000003</v>
      </c>
    </row>
    <row r="14" spans="1:6" ht="25.5" customHeight="1" x14ac:dyDescent="0.2">
      <c r="A14" s="35" t="s">
        <v>74</v>
      </c>
      <c r="B14" s="30">
        <v>4440.6369999999997</v>
      </c>
      <c r="C14" s="30">
        <v>1935.691</v>
      </c>
      <c r="D14" s="31">
        <f t="shared" si="0"/>
        <v>6376.3279999999995</v>
      </c>
      <c r="E14" s="35" t="s">
        <v>74</v>
      </c>
      <c r="F14" s="4">
        <v>90.012</v>
      </c>
    </row>
    <row r="15" spans="1:6" s="33" customFormat="1" x14ac:dyDescent="0.2">
      <c r="A15" s="36"/>
      <c r="B15" s="36"/>
      <c r="C15" s="36"/>
      <c r="D15" s="36"/>
      <c r="E15" s="36"/>
      <c r="F15" s="36"/>
    </row>
    <row r="16" spans="1:6" x14ac:dyDescent="0.2">
      <c r="A16" s="33"/>
      <c r="B16" s="40"/>
      <c r="C16" s="40"/>
      <c r="D16" s="41" t="s">
        <v>58</v>
      </c>
      <c r="E16" s="34"/>
      <c r="F16" s="41" t="s">
        <v>59</v>
      </c>
    </row>
  </sheetData>
  <mergeCells count="2">
    <mergeCell ref="A1:D1"/>
    <mergeCell ref="E1:F1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83" pageOrder="overThenDown" orientation="portrait" r:id="rId1"/>
  <headerFooter alignWithMargins="0">
    <oddHeader>&amp;C&amp;P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59</vt:lpstr>
      <vt:lpstr>Table 60</vt:lpstr>
      <vt:lpstr>Table 61-62</vt:lpstr>
      <vt:lpstr>Table 63-64</vt:lpstr>
      <vt:lpstr>'Table 59'!Print_Area</vt:lpstr>
      <vt:lpstr>'Table 60'!Print_Area</vt:lpstr>
      <vt:lpstr>'Table 61-62'!Print_Area</vt:lpstr>
      <vt:lpstr>'Table 63-64'!Print_Area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Saqib</cp:lastModifiedBy>
  <cp:lastPrinted>2021-08-03T11:50:13Z</cp:lastPrinted>
  <dcterms:created xsi:type="dcterms:W3CDTF">2002-08-02T11:53:53Z</dcterms:created>
  <dcterms:modified xsi:type="dcterms:W3CDTF">2021-08-06T05:57:35Z</dcterms:modified>
</cp:coreProperties>
</file>