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pen Govt. Data\Open Data Departments Responces\BoS Publications\BoS Publications\Indicator 2021\Health\Health\"/>
    </mc:Choice>
  </mc:AlternateContent>
  <xr:revisionPtr revIDLastSave="0" documentId="8_{E9E69DB0-ED0E-4CE7-BE54-4351F321D415}" xr6:coauthVersionLast="47" xr6:coauthVersionMax="47" xr10:uidLastSave="{00000000-0000-0000-0000-000000000000}"/>
  <bookViews>
    <workbookView xWindow="-90" yWindow="-90" windowWidth="19380" windowHeight="10260" xr2:uid="{F839FA01-3867-4D2B-B8AE-73E2438869EE}"/>
  </bookViews>
  <sheets>
    <sheet name="Table 49" sheetId="1" r:id="rId1"/>
  </sheets>
  <definedNames>
    <definedName name="_xlnm.Print_Area" localSheetId="0">'Table 49'!$A$1:$I$28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1" l="1"/>
  <c r="G23" i="1"/>
  <c r="G22" i="1"/>
  <c r="C22" i="1"/>
  <c r="G21" i="1"/>
  <c r="H21" i="1" s="1"/>
  <c r="G20" i="1"/>
  <c r="C20" i="1"/>
  <c r="G19" i="1"/>
  <c r="G18" i="1"/>
  <c r="C18" i="1"/>
  <c r="G17" i="1"/>
  <c r="G16" i="1"/>
  <c r="C16" i="1"/>
  <c r="G15" i="1"/>
  <c r="G14" i="1"/>
  <c r="C14" i="1"/>
  <c r="G13" i="1"/>
  <c r="G12" i="1"/>
  <c r="C12" i="1"/>
  <c r="G11" i="1"/>
  <c r="G10" i="1"/>
  <c r="C10" i="1"/>
  <c r="G9" i="1"/>
  <c r="G8" i="1"/>
  <c r="C8" i="1"/>
  <c r="G7" i="1"/>
  <c r="G6" i="1" s="1"/>
  <c r="I6" i="1"/>
  <c r="I5" i="1" s="1"/>
  <c r="F6" i="1"/>
  <c r="F5" i="1" s="1"/>
  <c r="E6" i="1"/>
  <c r="E5" i="1" s="1"/>
  <c r="H9" i="1" l="1"/>
  <c r="H11" i="1"/>
  <c r="H17" i="1"/>
  <c r="H19" i="1"/>
  <c r="H15" i="1"/>
  <c r="G5" i="1"/>
  <c r="H24" i="1" s="1"/>
  <c r="H22" i="1"/>
  <c r="H20" i="1"/>
  <c r="H18" i="1"/>
  <c r="H16" i="1"/>
  <c r="H14" i="1"/>
  <c r="H12" i="1"/>
  <c r="H10" i="1"/>
  <c r="H8" i="1"/>
  <c r="H23" i="1"/>
  <c r="H13" i="1"/>
  <c r="C7" i="1"/>
  <c r="C9" i="1"/>
  <c r="C11" i="1"/>
  <c r="C13" i="1"/>
  <c r="C15" i="1"/>
  <c r="C17" i="1"/>
  <c r="C19" i="1"/>
  <c r="C21" i="1"/>
  <c r="C23" i="1"/>
  <c r="H7" i="1"/>
  <c r="D15" i="1" l="1"/>
  <c r="D13" i="1"/>
  <c r="D11" i="1"/>
  <c r="D9" i="1"/>
  <c r="H6" i="1"/>
  <c r="H5" i="1" s="1"/>
  <c r="D23" i="1"/>
  <c r="D7" i="1"/>
  <c r="C6" i="1"/>
  <c r="D21" i="1"/>
  <c r="D19" i="1"/>
  <c r="C5" i="1" l="1"/>
  <c r="D24" i="1" s="1"/>
  <c r="D6" i="1"/>
  <c r="D5" i="1" s="1"/>
  <c r="D20" i="1"/>
  <c r="D16" i="1"/>
  <c r="D10" i="1"/>
  <c r="D22" i="1"/>
  <c r="D12" i="1"/>
  <c r="D18" i="1"/>
  <c r="D14" i="1"/>
  <c r="D8" i="1"/>
  <c r="D17" i="1"/>
</calcChain>
</file>

<file path=xl/sharedStrings.xml><?xml version="1.0" encoding="utf-8"?>
<sst xmlns="http://schemas.openxmlformats.org/spreadsheetml/2006/main" count="38" uniqueCount="38">
  <si>
    <t>REPORT OF PRIORITY DISEASES BY HEALTH MANAGEMENT INFORMATION SYSTEM  (HMIS)  IN  KHYBER PAKHTUNKHWA
FOR  THE  YEAR  2019</t>
  </si>
  <si>
    <t>Table No. 49</t>
  </si>
  <si>
    <t>(Numbers)</t>
  </si>
  <si>
    <t>Priority Diseases</t>
  </si>
  <si>
    <t>Total</t>
  </si>
  <si>
    <t>Case under 5 years</t>
  </si>
  <si>
    <t>Cases 5 
&amp; over</t>
  </si>
  <si>
    <t>Cases</t>
  </si>
  <si>
    <t>% of Total NC</t>
  </si>
  <si>
    <t>Under 1 yr</t>
  </si>
  <si>
    <t>1-4 yrs</t>
  </si>
  <si>
    <t>&lt; 5 yrs Total</t>
  </si>
  <si>
    <t>% Total NC&lt;5 yrs</t>
  </si>
  <si>
    <t>Total New Cases of all
Diseases(A+B)</t>
  </si>
  <si>
    <t>A.</t>
  </si>
  <si>
    <t>Total New Cases Priority Diseases</t>
  </si>
  <si>
    <t>Acute Respiratory 
Infections</t>
  </si>
  <si>
    <t>Cough more than 
2 weeks</t>
  </si>
  <si>
    <t>Diarrhoea (Dysentery)</t>
  </si>
  <si>
    <t>Diphtheria</t>
  </si>
  <si>
    <t>Dog Bite</t>
  </si>
  <si>
    <t>Fever (Clinical Malaria)</t>
  </si>
  <si>
    <t>Goiter</t>
  </si>
  <si>
    <t>Measles</t>
  </si>
  <si>
    <t>Suspected Neonatal 
Tetanus</t>
  </si>
  <si>
    <t>Poliomyelitis</t>
  </si>
  <si>
    <t>Scabies</t>
  </si>
  <si>
    <t>Snake Bite with Signs 
of Poisoning</t>
  </si>
  <si>
    <t>Suspected AIDS</t>
  </si>
  <si>
    <t>Suspected Cholera</t>
  </si>
  <si>
    <t>Suspected Viral 
Hepatitis</t>
  </si>
  <si>
    <t>Suspected Meningococcal
Meningitis</t>
  </si>
  <si>
    <t>Whooping Cough</t>
  </si>
  <si>
    <t>B.</t>
  </si>
  <si>
    <t>Total New Cases of Other Diseases</t>
  </si>
  <si>
    <r>
      <rPr>
        <b/>
        <sz val="9"/>
        <rFont val="Arial"/>
        <family val="2"/>
      </rPr>
      <t>NC</t>
    </r>
    <r>
      <rPr>
        <sz val="9"/>
        <rFont val="Arial"/>
        <family val="2"/>
      </rPr>
      <t xml:space="preserve">  =  New Cases</t>
    </r>
  </si>
  <si>
    <r>
      <t>Source:</t>
    </r>
    <r>
      <rPr>
        <sz val="9"/>
        <rFont val="Arial"/>
        <family val="2"/>
      </rPr>
      <t xml:space="preserve">     Director General Health Services, Khyber Pakhtunkhwa, Peshawar</t>
    </r>
  </si>
  <si>
    <t>Goiter, Cholera &amp; Whooping Cough = 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</si>
</sst>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Alignment="1">
      <alignment horizontal="center" vertical="top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3" fontId="4" fillId="0" borderId="14" xfId="0" applyNumberFormat="1" applyFont="1" applyBorder="1" applyAlignment="1">
      <alignment horizontal="right" vertical="center"/>
    </xf>
    <xf numFmtId="164" fontId="4" fillId="0" borderId="14" xfId="0" applyNumberFormat="1" applyFont="1" applyBorder="1" applyAlignment="1">
      <alignment horizontal="right" vertical="center"/>
    </xf>
    <xf numFmtId="0" fontId="5" fillId="0" borderId="0" xfId="0" applyFont="1"/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3" fontId="5" fillId="0" borderId="14" xfId="0" applyNumberFormat="1" applyFont="1" applyBorder="1" applyAlignment="1">
      <alignment horizontal="right" vertical="center"/>
    </xf>
    <xf numFmtId="164" fontId="5" fillId="0" borderId="14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4" fontId="5" fillId="0" borderId="14" xfId="0" applyNumberFormat="1" applyFont="1" applyBorder="1" applyAlignment="1">
      <alignment horizontal="right" vertical="center"/>
    </xf>
    <xf numFmtId="165" fontId="5" fillId="0" borderId="14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BBFB1-87F4-4E3E-B11D-B9F29C0CC143}">
  <sheetPr>
    <tabColor rgb="FF0070C0"/>
  </sheetPr>
  <dimension ref="A1:I33"/>
  <sheetViews>
    <sheetView tabSelected="1" view="pageBreakPreview" zoomScaleSheetLayoutView="100" workbookViewId="0">
      <selection activeCell="E2" sqref="E2"/>
    </sheetView>
  </sheetViews>
  <sheetFormatPr defaultColWidth="9.1328125" defaultRowHeight="13" x14ac:dyDescent="0.6"/>
  <cols>
    <col min="1" max="1" width="4.40625" style="43" customWidth="1"/>
    <col min="2" max="2" width="19.26953125" style="43" customWidth="1"/>
    <col min="3" max="3" width="9.86328125" style="43" customWidth="1"/>
    <col min="4" max="4" width="8.7265625" style="43" customWidth="1"/>
    <col min="5" max="5" width="7.26953125" style="43" customWidth="1"/>
    <col min="6" max="6" width="8.86328125" style="43" customWidth="1"/>
    <col min="7" max="7" width="9" style="43" customWidth="1"/>
    <col min="8" max="8" width="8.86328125" style="43" customWidth="1"/>
    <col min="9" max="9" width="10.1328125" style="43" customWidth="1"/>
    <col min="10" max="16384" width="9.1328125" style="43"/>
  </cols>
  <sheetData>
    <row r="1" spans="1:9" s="2" customFormat="1" ht="60" customHeight="1" x14ac:dyDescent="0.6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5" customFormat="1" ht="12.95" customHeight="1" x14ac:dyDescent="0.6">
      <c r="A2" s="3" t="s">
        <v>1</v>
      </c>
      <c r="B2" s="3"/>
      <c r="C2" s="4"/>
      <c r="D2" s="4"/>
      <c r="H2" s="6" t="s">
        <v>2</v>
      </c>
      <c r="I2" s="6"/>
    </row>
    <row r="3" spans="1:9" s="15" customFormat="1" ht="20.149999999999999" customHeight="1" x14ac:dyDescent="0.6">
      <c r="A3" s="7" t="s">
        <v>3</v>
      </c>
      <c r="B3" s="8"/>
      <c r="C3" s="9" t="s">
        <v>4</v>
      </c>
      <c r="D3" s="10"/>
      <c r="E3" s="11" t="s">
        <v>5</v>
      </c>
      <c r="F3" s="12"/>
      <c r="G3" s="12"/>
      <c r="H3" s="13"/>
      <c r="I3" s="14" t="s">
        <v>6</v>
      </c>
    </row>
    <row r="4" spans="1:9" s="15" customFormat="1" ht="38.450000000000003" customHeight="1" x14ac:dyDescent="0.6">
      <c r="A4" s="16"/>
      <c r="B4" s="17"/>
      <c r="C4" s="18" t="s">
        <v>7</v>
      </c>
      <c r="D4" s="19" t="s">
        <v>8</v>
      </c>
      <c r="E4" s="18" t="s">
        <v>9</v>
      </c>
      <c r="F4" s="20" t="s">
        <v>10</v>
      </c>
      <c r="G4" s="18" t="s">
        <v>11</v>
      </c>
      <c r="H4" s="18" t="s">
        <v>12</v>
      </c>
      <c r="I4" s="21"/>
    </row>
    <row r="5" spans="1:9" s="26" customFormat="1" ht="27.75" customHeight="1" x14ac:dyDescent="0.6">
      <c r="A5" s="22" t="s">
        <v>13</v>
      </c>
      <c r="B5" s="23"/>
      <c r="C5" s="24">
        <f>C6+C24</f>
        <v>13998201</v>
      </c>
      <c r="D5" s="25">
        <f>D6+D24</f>
        <v>100</v>
      </c>
      <c r="E5" s="24">
        <f>E6+E24</f>
        <v>451220</v>
      </c>
      <c r="F5" s="24">
        <f t="shared" ref="F5:H5" si="0">F6+F24</f>
        <v>2235604</v>
      </c>
      <c r="G5" s="24">
        <f t="shared" si="0"/>
        <v>2686824</v>
      </c>
      <c r="H5" s="25">
        <f t="shared" si="0"/>
        <v>100</v>
      </c>
      <c r="I5" s="24">
        <f>I6+I24</f>
        <v>11311377</v>
      </c>
    </row>
    <row r="6" spans="1:9" s="26" customFormat="1" ht="30" customHeight="1" x14ac:dyDescent="0.6">
      <c r="A6" s="27" t="s">
        <v>14</v>
      </c>
      <c r="B6" s="28" t="s">
        <v>15</v>
      </c>
      <c r="C6" s="24">
        <f>SUM(C7:C23)</f>
        <v>4374007</v>
      </c>
      <c r="D6" s="25">
        <f>C6/C5*100</f>
        <v>31.246922372381995</v>
      </c>
      <c r="E6" s="24">
        <f>SUM(E7:E23)</f>
        <v>141502</v>
      </c>
      <c r="F6" s="24">
        <f t="shared" ref="F6:I6" si="1">SUM(F7:F23)</f>
        <v>698486</v>
      </c>
      <c r="G6" s="24">
        <f t="shared" si="1"/>
        <v>839988</v>
      </c>
      <c r="H6" s="25">
        <f>G6/G5*100</f>
        <v>31.263231235093926</v>
      </c>
      <c r="I6" s="24">
        <f t="shared" si="1"/>
        <v>3534019</v>
      </c>
    </row>
    <row r="7" spans="1:9" s="26" customFormat="1" ht="26" x14ac:dyDescent="0.6">
      <c r="A7" s="29">
        <v>1</v>
      </c>
      <c r="B7" s="30" t="s">
        <v>16</v>
      </c>
      <c r="C7" s="31">
        <f>SUM(G7,I7)</f>
        <v>2536247</v>
      </c>
      <c r="D7" s="32">
        <f>C7/$C$6*100</f>
        <v>57.98452082952771</v>
      </c>
      <c r="E7" s="31">
        <v>81602</v>
      </c>
      <c r="F7" s="31">
        <v>405077</v>
      </c>
      <c r="G7" s="31">
        <f>SUM(E7:F7)</f>
        <v>486679</v>
      </c>
      <c r="H7" s="32">
        <f>G7/$G$6*100</f>
        <v>57.938803887674581</v>
      </c>
      <c r="I7" s="31">
        <v>2049568</v>
      </c>
    </row>
    <row r="8" spans="1:9" s="26" customFormat="1" ht="26" x14ac:dyDescent="0.6">
      <c r="A8" s="29">
        <v>2</v>
      </c>
      <c r="B8" s="30" t="s">
        <v>17</v>
      </c>
      <c r="C8" s="31">
        <f t="shared" ref="C8:C24" si="2">SUM(G8,I8)</f>
        <v>0</v>
      </c>
      <c r="D8" s="32">
        <f t="shared" ref="D8:D23" si="3">C8/$C$6*100</f>
        <v>0</v>
      </c>
      <c r="E8" s="31">
        <v>0</v>
      </c>
      <c r="F8" s="31">
        <v>0</v>
      </c>
      <c r="G8" s="31">
        <f t="shared" ref="G8:G23" si="4">SUM(E8:F8)</f>
        <v>0</v>
      </c>
      <c r="H8" s="32">
        <f t="shared" ref="H8:H23" si="5">G8/$G$6*100</f>
        <v>0</v>
      </c>
      <c r="I8" s="31">
        <v>0</v>
      </c>
    </row>
    <row r="9" spans="1:9" s="26" customFormat="1" ht="19.5" customHeight="1" x14ac:dyDescent="0.6">
      <c r="A9" s="29">
        <v>3</v>
      </c>
      <c r="B9" s="33" t="s">
        <v>18</v>
      </c>
      <c r="C9" s="31">
        <f t="shared" si="2"/>
        <v>1429433</v>
      </c>
      <c r="D9" s="32">
        <f t="shared" si="3"/>
        <v>32.680171750982566</v>
      </c>
      <c r="E9" s="31">
        <v>46001</v>
      </c>
      <c r="F9" s="31">
        <v>228300</v>
      </c>
      <c r="G9" s="31">
        <f t="shared" si="4"/>
        <v>274301</v>
      </c>
      <c r="H9" s="32">
        <f t="shared" si="5"/>
        <v>32.655347457344632</v>
      </c>
      <c r="I9" s="31">
        <v>1155132</v>
      </c>
    </row>
    <row r="10" spans="1:9" s="26" customFormat="1" ht="19.5" customHeight="1" x14ac:dyDescent="0.6">
      <c r="A10" s="29">
        <v>4</v>
      </c>
      <c r="B10" s="33" t="s">
        <v>19</v>
      </c>
      <c r="C10" s="31">
        <f t="shared" si="2"/>
        <v>0</v>
      </c>
      <c r="D10" s="32">
        <f t="shared" si="3"/>
        <v>0</v>
      </c>
      <c r="E10" s="31">
        <v>0</v>
      </c>
      <c r="F10" s="31">
        <v>0</v>
      </c>
      <c r="G10" s="31">
        <f t="shared" si="4"/>
        <v>0</v>
      </c>
      <c r="H10" s="32">
        <f t="shared" si="5"/>
        <v>0</v>
      </c>
      <c r="I10" s="31">
        <v>0</v>
      </c>
    </row>
    <row r="11" spans="1:9" s="26" customFormat="1" ht="19.5" customHeight="1" x14ac:dyDescent="0.6">
      <c r="A11" s="29">
        <v>5</v>
      </c>
      <c r="B11" s="33" t="s">
        <v>20</v>
      </c>
      <c r="C11" s="31">
        <f t="shared" si="2"/>
        <v>38351</v>
      </c>
      <c r="D11" s="32">
        <f t="shared" si="3"/>
        <v>0.876793292740501</v>
      </c>
      <c r="E11" s="31">
        <v>1234</v>
      </c>
      <c r="F11" s="31">
        <v>6125</v>
      </c>
      <c r="G11" s="31">
        <f t="shared" si="4"/>
        <v>7359</v>
      </c>
      <c r="H11" s="32">
        <f t="shared" si="5"/>
        <v>0.8760839440563436</v>
      </c>
      <c r="I11" s="31">
        <v>30992</v>
      </c>
    </row>
    <row r="12" spans="1:9" s="26" customFormat="1" ht="19.5" customHeight="1" x14ac:dyDescent="0.6">
      <c r="A12" s="29">
        <v>6</v>
      </c>
      <c r="B12" s="33" t="s">
        <v>21</v>
      </c>
      <c r="C12" s="31">
        <f t="shared" si="2"/>
        <v>28437</v>
      </c>
      <c r="D12" s="32">
        <f t="shared" si="3"/>
        <v>0.65013613375561585</v>
      </c>
      <c r="E12" s="31">
        <v>915</v>
      </c>
      <c r="F12" s="31">
        <v>4542</v>
      </c>
      <c r="G12" s="31">
        <f t="shared" si="4"/>
        <v>5457</v>
      </c>
      <c r="H12" s="32">
        <f t="shared" si="5"/>
        <v>0.64965213788768417</v>
      </c>
      <c r="I12" s="31">
        <v>22980</v>
      </c>
    </row>
    <row r="13" spans="1:9" s="26" customFormat="1" ht="19.5" customHeight="1" x14ac:dyDescent="0.6">
      <c r="A13" s="29">
        <v>7</v>
      </c>
      <c r="B13" s="33" t="s">
        <v>22</v>
      </c>
      <c r="C13" s="31">
        <f t="shared" si="2"/>
        <v>0</v>
      </c>
      <c r="D13" s="32">
        <f t="shared" si="3"/>
        <v>0</v>
      </c>
      <c r="E13" s="31">
        <v>0</v>
      </c>
      <c r="F13" s="31">
        <v>0</v>
      </c>
      <c r="G13" s="31">
        <f t="shared" si="4"/>
        <v>0</v>
      </c>
      <c r="H13" s="32">
        <f t="shared" si="5"/>
        <v>0</v>
      </c>
      <c r="I13" s="31">
        <v>0</v>
      </c>
    </row>
    <row r="14" spans="1:9" s="26" customFormat="1" ht="19.5" customHeight="1" x14ac:dyDescent="0.6">
      <c r="A14" s="29">
        <v>8</v>
      </c>
      <c r="B14" s="33" t="s">
        <v>23</v>
      </c>
      <c r="C14" s="31">
        <f t="shared" si="2"/>
        <v>9175</v>
      </c>
      <c r="D14" s="32">
        <f t="shared" si="3"/>
        <v>0.20976189567140613</v>
      </c>
      <c r="E14" s="31">
        <v>295</v>
      </c>
      <c r="F14" s="31">
        <v>1465</v>
      </c>
      <c r="G14" s="31">
        <f t="shared" si="4"/>
        <v>1760</v>
      </c>
      <c r="H14" s="32">
        <f t="shared" si="5"/>
        <v>0.209526802763849</v>
      </c>
      <c r="I14" s="31">
        <v>7415</v>
      </c>
    </row>
    <row r="15" spans="1:9" s="26" customFormat="1" ht="26" x14ac:dyDescent="0.6">
      <c r="A15" s="29">
        <v>9</v>
      </c>
      <c r="B15" s="30" t="s">
        <v>24</v>
      </c>
      <c r="C15" s="31">
        <f t="shared" si="2"/>
        <v>785</v>
      </c>
      <c r="D15" s="34">
        <f t="shared" si="3"/>
        <v>1.7946930583330113E-2</v>
      </c>
      <c r="E15" s="31">
        <v>785</v>
      </c>
      <c r="F15" s="31">
        <v>0</v>
      </c>
      <c r="G15" s="31">
        <f t="shared" si="4"/>
        <v>785</v>
      </c>
      <c r="H15" s="32">
        <f t="shared" si="5"/>
        <v>9.3453716005466744E-2</v>
      </c>
      <c r="I15" s="31">
        <v>0</v>
      </c>
    </row>
    <row r="16" spans="1:9" s="26" customFormat="1" ht="19.5" customHeight="1" x14ac:dyDescent="0.6">
      <c r="A16" s="29">
        <v>10</v>
      </c>
      <c r="B16" s="33" t="s">
        <v>25</v>
      </c>
      <c r="C16" s="31">
        <f t="shared" si="2"/>
        <v>22</v>
      </c>
      <c r="D16" s="35">
        <f t="shared" si="3"/>
        <v>5.0297130297230887E-4</v>
      </c>
      <c r="E16" s="31">
        <v>0</v>
      </c>
      <c r="F16" s="31">
        <v>22</v>
      </c>
      <c r="G16" s="31">
        <f t="shared" si="4"/>
        <v>22</v>
      </c>
      <c r="H16" s="32">
        <f t="shared" si="5"/>
        <v>2.6190850345481128E-3</v>
      </c>
      <c r="I16" s="31">
        <v>0</v>
      </c>
    </row>
    <row r="17" spans="1:9" s="26" customFormat="1" ht="19.5" customHeight="1" x14ac:dyDescent="0.6">
      <c r="A17" s="29">
        <v>11</v>
      </c>
      <c r="B17" s="33" t="s">
        <v>26</v>
      </c>
      <c r="C17" s="31">
        <f t="shared" si="2"/>
        <v>259607</v>
      </c>
      <c r="D17" s="32">
        <f t="shared" si="3"/>
        <v>5.9352214113969186</v>
      </c>
      <c r="E17" s="31">
        <v>8354</v>
      </c>
      <c r="F17" s="31">
        <v>41463</v>
      </c>
      <c r="G17" s="31">
        <f t="shared" si="4"/>
        <v>49817</v>
      </c>
      <c r="H17" s="32">
        <f t="shared" si="5"/>
        <v>5.9306799620946968</v>
      </c>
      <c r="I17" s="31">
        <v>209790</v>
      </c>
    </row>
    <row r="18" spans="1:9" s="26" customFormat="1" ht="26.25" customHeight="1" x14ac:dyDescent="0.6">
      <c r="A18" s="29">
        <v>12</v>
      </c>
      <c r="B18" s="30" t="s">
        <v>27</v>
      </c>
      <c r="C18" s="31">
        <f t="shared" si="2"/>
        <v>1322</v>
      </c>
      <c r="D18" s="32">
        <f t="shared" si="3"/>
        <v>3.0224002842245107E-2</v>
      </c>
      <c r="E18" s="31">
        <v>43</v>
      </c>
      <c r="F18" s="31">
        <v>211</v>
      </c>
      <c r="G18" s="31">
        <f t="shared" si="4"/>
        <v>254</v>
      </c>
      <c r="H18" s="32">
        <f t="shared" si="5"/>
        <v>3.0238527217055482E-2</v>
      </c>
      <c r="I18" s="31">
        <v>1068</v>
      </c>
    </row>
    <row r="19" spans="1:9" s="26" customFormat="1" ht="19.5" customHeight="1" x14ac:dyDescent="0.6">
      <c r="A19" s="29">
        <v>13</v>
      </c>
      <c r="B19" s="33" t="s">
        <v>28</v>
      </c>
      <c r="C19" s="31">
        <f t="shared" si="2"/>
        <v>6</v>
      </c>
      <c r="D19" s="32">
        <f t="shared" si="3"/>
        <v>1.3717399171972062E-4</v>
      </c>
      <c r="E19" s="31">
        <v>0</v>
      </c>
      <c r="F19" s="31">
        <v>1</v>
      </c>
      <c r="G19" s="31">
        <f t="shared" si="4"/>
        <v>1</v>
      </c>
      <c r="H19" s="32">
        <f t="shared" si="5"/>
        <v>1.1904931975218693E-4</v>
      </c>
      <c r="I19" s="31">
        <v>5</v>
      </c>
    </row>
    <row r="20" spans="1:9" s="26" customFormat="1" ht="19.5" customHeight="1" x14ac:dyDescent="0.6">
      <c r="A20" s="29">
        <v>14</v>
      </c>
      <c r="B20" s="33" t="s">
        <v>29</v>
      </c>
      <c r="C20" s="31">
        <f t="shared" si="2"/>
        <v>0</v>
      </c>
      <c r="D20" s="32">
        <f t="shared" si="3"/>
        <v>0</v>
      </c>
      <c r="E20" s="31">
        <v>0</v>
      </c>
      <c r="F20" s="31">
        <v>0</v>
      </c>
      <c r="G20" s="31">
        <f t="shared" si="4"/>
        <v>0</v>
      </c>
      <c r="H20" s="32">
        <f t="shared" si="5"/>
        <v>0</v>
      </c>
      <c r="I20" s="31">
        <v>0</v>
      </c>
    </row>
    <row r="21" spans="1:9" s="26" customFormat="1" ht="26" x14ac:dyDescent="0.6">
      <c r="A21" s="29">
        <v>15</v>
      </c>
      <c r="B21" s="30" t="s">
        <v>30</v>
      </c>
      <c r="C21" s="31">
        <f t="shared" si="2"/>
        <v>66843</v>
      </c>
      <c r="D21" s="32">
        <f t="shared" si="3"/>
        <v>1.5281868547535473</v>
      </c>
      <c r="E21" s="31">
        <v>2151</v>
      </c>
      <c r="F21" s="31">
        <v>10676</v>
      </c>
      <c r="G21" s="31">
        <f t="shared" si="4"/>
        <v>12827</v>
      </c>
      <c r="H21" s="32">
        <f t="shared" si="5"/>
        <v>1.527045624461302</v>
      </c>
      <c r="I21" s="31">
        <v>54016</v>
      </c>
    </row>
    <row r="22" spans="1:9" s="26" customFormat="1" ht="39" x14ac:dyDescent="0.6">
      <c r="A22" s="29">
        <v>16</v>
      </c>
      <c r="B22" s="30" t="s">
        <v>31</v>
      </c>
      <c r="C22" s="31">
        <f t="shared" si="2"/>
        <v>3779</v>
      </c>
      <c r="D22" s="32">
        <f t="shared" si="3"/>
        <v>8.6396752451470701E-2</v>
      </c>
      <c r="E22" s="31">
        <v>122</v>
      </c>
      <c r="F22" s="31">
        <v>604</v>
      </c>
      <c r="G22" s="31">
        <f t="shared" si="4"/>
        <v>726</v>
      </c>
      <c r="H22" s="32">
        <f t="shared" si="5"/>
        <v>8.6429806140087717E-2</v>
      </c>
      <c r="I22" s="31">
        <v>3053</v>
      </c>
    </row>
    <row r="23" spans="1:9" s="26" customFormat="1" ht="19.5" customHeight="1" x14ac:dyDescent="0.6">
      <c r="A23" s="29">
        <v>17</v>
      </c>
      <c r="B23" s="33" t="s">
        <v>32</v>
      </c>
      <c r="C23" s="31">
        <f t="shared" si="2"/>
        <v>0</v>
      </c>
      <c r="D23" s="32">
        <f t="shared" si="3"/>
        <v>0</v>
      </c>
      <c r="E23" s="31">
        <v>0</v>
      </c>
      <c r="F23" s="31">
        <v>0</v>
      </c>
      <c r="G23" s="31">
        <f t="shared" si="4"/>
        <v>0</v>
      </c>
      <c r="H23" s="32">
        <f t="shared" si="5"/>
        <v>0</v>
      </c>
      <c r="I23" s="31">
        <v>0</v>
      </c>
    </row>
    <row r="24" spans="1:9" s="26" customFormat="1" ht="28.5" customHeight="1" x14ac:dyDescent="0.6">
      <c r="A24" s="27" t="s">
        <v>33</v>
      </c>
      <c r="B24" s="28" t="s">
        <v>34</v>
      </c>
      <c r="C24" s="24">
        <f t="shared" si="2"/>
        <v>9624194</v>
      </c>
      <c r="D24" s="25">
        <f>C24/C5*100</f>
        <v>68.753077627618012</v>
      </c>
      <c r="E24" s="24">
        <v>309718</v>
      </c>
      <c r="F24" s="24">
        <v>1537118</v>
      </c>
      <c r="G24" s="24">
        <v>1846836</v>
      </c>
      <c r="H24" s="25">
        <f>G24/G5*100</f>
        <v>68.736768764906074</v>
      </c>
      <c r="I24" s="24">
        <v>7777358</v>
      </c>
    </row>
    <row r="25" spans="1:9" s="26" customFormat="1" ht="12.95" customHeight="1" x14ac:dyDescent="0.6">
      <c r="A25" s="36"/>
      <c r="B25" s="37"/>
      <c r="C25" s="38"/>
      <c r="D25" s="39"/>
      <c r="E25" s="38"/>
      <c r="F25" s="38"/>
      <c r="G25" s="38"/>
      <c r="H25" s="39"/>
      <c r="I25" s="38"/>
    </row>
    <row r="26" spans="1:9" s="5" customFormat="1" ht="12" x14ac:dyDescent="0.6">
      <c r="A26" s="5" t="s">
        <v>35</v>
      </c>
      <c r="E26" s="40"/>
      <c r="F26" s="40"/>
      <c r="G26" s="40"/>
      <c r="H26" s="41"/>
      <c r="I26" s="42" t="s">
        <v>36</v>
      </c>
    </row>
    <row r="27" spans="1:9" s="5" customFormat="1" ht="11.75" x14ac:dyDescent="0.6">
      <c r="A27" s="5" t="s">
        <v>37</v>
      </c>
      <c r="E27" s="40"/>
      <c r="F27" s="40"/>
      <c r="G27" s="40"/>
      <c r="H27" s="41"/>
      <c r="I27" s="40"/>
    </row>
    <row r="28" spans="1:9" s="5" customFormat="1" ht="11.75" x14ac:dyDescent="0.6"/>
    <row r="32" spans="1:9" s="5" customFormat="1" ht="12.95" customHeight="1" x14ac:dyDescent="0.6"/>
    <row r="33" s="5" customFormat="1" ht="12.95" customHeight="1" x14ac:dyDescent="0.6"/>
  </sheetData>
  <mergeCells count="8">
    <mergeCell ref="A5:B5"/>
    <mergeCell ref="A1:I1"/>
    <mergeCell ref="A2:B2"/>
    <mergeCell ref="H2:I2"/>
    <mergeCell ref="A3:B4"/>
    <mergeCell ref="C3:D3"/>
    <mergeCell ref="E3:H3"/>
    <mergeCell ref="I3:I4"/>
  </mergeCells>
  <printOptions horizontalCentered="1"/>
  <pageMargins left="0.75" right="0.75" top="1" bottom="1" header="0.5" footer="0.5"/>
  <pageSetup paperSize="9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49</vt:lpstr>
      <vt:lpstr>'Table 49'!Print_Area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PMRU</dc:creator>
  <cp:lastModifiedBy>PMRU</cp:lastModifiedBy>
  <dcterms:created xsi:type="dcterms:W3CDTF">2022-07-28T07:07:32Z</dcterms:created>
  <dcterms:modified xsi:type="dcterms:W3CDTF">2022-07-28T07:07:32Z</dcterms:modified>
</cp:coreProperties>
</file>