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cb0f2f0142010c/Desktop/C^0W/"/>
    </mc:Choice>
  </mc:AlternateContent>
  <xr:revisionPtr revIDLastSave="0" documentId="8_{3708FE57-4D28-4DD1-B35B-71008EE79FCA}" xr6:coauthVersionLast="47" xr6:coauthVersionMax="47" xr10:uidLastSave="{00000000-0000-0000-0000-000000000000}"/>
  <bookViews>
    <workbookView xWindow="720" yWindow="720" windowWidth="11330" windowHeight="7335" xr2:uid="{6E76F931-347D-4313-915D-4465127A1D6D}"/>
  </bookViews>
  <sheets>
    <sheet name="Bridge" sheetId="1" r:id="rId1"/>
  </sheets>
  <definedNames>
    <definedName name="_xlnm.Print_Area" localSheetId="0">Bridge!$A$1:$W$56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1" l="1"/>
  <c r="N47" i="1"/>
  <c r="N45" i="1"/>
  <c r="N44" i="1"/>
  <c r="N43" i="1"/>
  <c r="N42" i="1"/>
  <c r="N41" i="1"/>
  <c r="N40" i="1"/>
  <c r="N39" i="1"/>
  <c r="N38" i="1"/>
  <c r="N36" i="1"/>
  <c r="F36" i="1"/>
  <c r="N35" i="1"/>
  <c r="N34" i="1"/>
  <c r="N33" i="1"/>
  <c r="N32" i="1"/>
  <c r="N31" i="1"/>
  <c r="F31" i="1"/>
  <c r="N30" i="1"/>
  <c r="F30" i="1"/>
  <c r="S29" i="1"/>
  <c r="N29" i="1"/>
  <c r="H29" i="1"/>
  <c r="S28" i="1"/>
  <c r="N28" i="1"/>
  <c r="F28" i="1"/>
  <c r="S27" i="1"/>
  <c r="N27" i="1"/>
  <c r="F27" i="1"/>
  <c r="S26" i="1"/>
  <c r="N26" i="1"/>
  <c r="F26" i="1"/>
  <c r="S25" i="1"/>
  <c r="S23" i="1"/>
  <c r="S22" i="1"/>
  <c r="N22" i="1"/>
  <c r="S21" i="1"/>
  <c r="N21" i="1"/>
  <c r="H21" i="1"/>
  <c r="S20" i="1"/>
  <c r="S18" i="1"/>
  <c r="N18" i="1"/>
  <c r="S17" i="1"/>
  <c r="N17" i="1"/>
  <c r="H17" i="1"/>
  <c r="F17" i="1"/>
  <c r="S16" i="1"/>
  <c r="N16" i="1"/>
  <c r="H16" i="1"/>
  <c r="S15" i="1"/>
  <c r="N15" i="1"/>
  <c r="S14" i="1"/>
  <c r="N14" i="1"/>
  <c r="S13" i="1"/>
  <c r="N13" i="1"/>
  <c r="S12" i="1"/>
  <c r="N12" i="1"/>
  <c r="S11" i="1"/>
  <c r="N11" i="1"/>
  <c r="S10" i="1"/>
  <c r="N10" i="1"/>
  <c r="S9" i="1"/>
  <c r="N9" i="1"/>
  <c r="S8" i="1"/>
  <c r="N8" i="1"/>
  <c r="S7" i="1"/>
  <c r="N7" i="1"/>
  <c r="S6" i="1"/>
  <c r="N6" i="1"/>
  <c r="S4" i="1"/>
  <c r="N4" i="1"/>
  <c r="S3" i="1"/>
  <c r="N3" i="1"/>
  <c r="S2" i="1"/>
</calcChain>
</file>

<file path=xl/sharedStrings.xml><?xml version="1.0" encoding="utf-8"?>
<sst xmlns="http://schemas.openxmlformats.org/spreadsheetml/2006/main" count="450" uniqueCount="112">
  <si>
    <t>S.No</t>
  </si>
  <si>
    <t>Name of Scheme</t>
  </si>
  <si>
    <t>Type of Bridges</t>
  </si>
  <si>
    <t>No. Span</t>
  </si>
  <si>
    <t>Length of Each Span</t>
  </si>
  <si>
    <t>Total Length</t>
  </si>
  <si>
    <t>Approach Length</t>
  </si>
  <si>
    <t>Total Width</t>
  </si>
  <si>
    <t>Carriage way</t>
  </si>
  <si>
    <t>Walk way (M)</t>
  </si>
  <si>
    <t>No. of Lane</t>
  </si>
  <si>
    <t>No. of Girders in each span</t>
  </si>
  <si>
    <t>Type of Girders</t>
  </si>
  <si>
    <t>Size of Girders</t>
  </si>
  <si>
    <t>Type of wires Tandons/HT wire</t>
  </si>
  <si>
    <t>Type &amp; No. of piers in each span</t>
  </si>
  <si>
    <t>Type of Abutment</t>
  </si>
  <si>
    <t>Transom beam (Simply supported / cantilever</t>
  </si>
  <si>
    <t>C/C distance b/w diaphragm (M)</t>
  </si>
  <si>
    <t>GPS Coordinates</t>
  </si>
  <si>
    <t xml:space="preserve">RD </t>
  </si>
  <si>
    <t>Bridge status / condition</t>
  </si>
  <si>
    <t>Mardan Swabi</t>
  </si>
  <si>
    <t>RCC</t>
  </si>
  <si>
    <t>Pre-Cast</t>
  </si>
  <si>
    <t>N/A</t>
  </si>
  <si>
    <t>Simply supported</t>
  </si>
  <si>
    <t>1+200</t>
  </si>
  <si>
    <t>Avg</t>
  </si>
  <si>
    <t>Simply 
supported</t>
  </si>
  <si>
    <t>5+465</t>
  </si>
  <si>
    <t>8+400</t>
  </si>
  <si>
    <t>7.00
10.00</t>
  </si>
  <si>
    <t>3.50
5.00</t>
  </si>
  <si>
    <t>10+150</t>
  </si>
  <si>
    <t>13+500</t>
  </si>
  <si>
    <t>22+700</t>
  </si>
  <si>
    <t>24+600</t>
  </si>
  <si>
    <t>34+675</t>
  </si>
  <si>
    <t>Arch</t>
  </si>
  <si>
    <t>Bricks</t>
  </si>
  <si>
    <t>Nil</t>
  </si>
  <si>
    <t>39+640</t>
  </si>
  <si>
    <t>40+00</t>
  </si>
  <si>
    <t>Risalpur to Jehangira via Pir Sabaq with a link to Akora Khattak and link road to Toru Wali Interchange</t>
  </si>
  <si>
    <t>2+285</t>
  </si>
  <si>
    <t>17+740</t>
  </si>
  <si>
    <t>1. Akora Khattak Link</t>
  </si>
  <si>
    <t>0+400</t>
  </si>
  <si>
    <t>2.Pir Sabaq Link</t>
  </si>
  <si>
    <t>0+100</t>
  </si>
  <si>
    <t>3. Toru Wali Interchange  Link</t>
  </si>
  <si>
    <t>0+700</t>
  </si>
  <si>
    <t>Shehbaz Garhi - Rustam - Ambella Road</t>
  </si>
  <si>
    <t>5+050</t>
  </si>
  <si>
    <t>14+180</t>
  </si>
  <si>
    <t>Swabi - Jehangira Road</t>
  </si>
  <si>
    <t>Contilever</t>
  </si>
  <si>
    <t>32+00</t>
  </si>
  <si>
    <t>2+500</t>
  </si>
  <si>
    <t>Swabi - Topi Road</t>
  </si>
  <si>
    <t>2+00</t>
  </si>
  <si>
    <t>Stone</t>
  </si>
  <si>
    <t>4+00</t>
  </si>
  <si>
    <t>Steel</t>
  </si>
  <si>
    <t>6+00</t>
  </si>
  <si>
    <t>15+00</t>
  </si>
  <si>
    <t>Baja Bypass Road</t>
  </si>
  <si>
    <t>5+575</t>
  </si>
  <si>
    <t>Topi Bypass Road</t>
  </si>
  <si>
    <t>Adina - Yarhussain Road</t>
  </si>
  <si>
    <t>14+525</t>
  </si>
  <si>
    <t>Rajjar To Takht Bhai</t>
  </si>
  <si>
    <t xml:space="preserve"> 71.933760°</t>
  </si>
  <si>
    <t xml:space="preserve"> 34.274954°</t>
  </si>
  <si>
    <t>7+475</t>
  </si>
  <si>
    <t xml:space="preserve"> 71.881047°</t>
  </si>
  <si>
    <t>34.230962°</t>
  </si>
  <si>
    <t>11+775</t>
  </si>
  <si>
    <t xml:space="preserve"> 71.902822°</t>
  </si>
  <si>
    <t xml:space="preserve"> 34.238906°</t>
  </si>
  <si>
    <t>16+050</t>
  </si>
  <si>
    <t xml:space="preserve"> 71.920302°</t>
  </si>
  <si>
    <t>34.244323°</t>
  </si>
  <si>
    <t>17+900</t>
  </si>
  <si>
    <t xml:space="preserve"> 71.926574°</t>
  </si>
  <si>
    <t xml:space="preserve"> 34.255021°</t>
  </si>
  <si>
    <t>19+225</t>
  </si>
  <si>
    <t>21+825</t>
  </si>
  <si>
    <t>Mardan Charsadda road</t>
  </si>
  <si>
    <t>1+900</t>
  </si>
  <si>
    <t>3+800</t>
  </si>
  <si>
    <t>5+100</t>
  </si>
  <si>
    <t>9+600</t>
  </si>
  <si>
    <t>13+000</t>
  </si>
  <si>
    <t>15+400</t>
  </si>
  <si>
    <t>17+000</t>
  </si>
  <si>
    <t>21+900</t>
  </si>
  <si>
    <t>Western Bypass road Mardan</t>
  </si>
  <si>
    <t>0+875</t>
  </si>
  <si>
    <t>12+175</t>
  </si>
  <si>
    <t>16+300</t>
  </si>
  <si>
    <t>Eastern Bypass Road Mardan</t>
  </si>
  <si>
    <t>3+850</t>
  </si>
  <si>
    <t>10+515</t>
  </si>
  <si>
    <t>FlyOver</t>
  </si>
  <si>
    <t xml:space="preserve"> 72.024834°</t>
  </si>
  <si>
    <t xml:space="preserve"> 34.136569°</t>
  </si>
  <si>
    <t>Bacha khan Fly Over</t>
  </si>
  <si>
    <t xml:space="preserve"> 71.971025°</t>
  </si>
  <si>
    <t xml:space="preserve"> 34.193781°</t>
  </si>
  <si>
    <t>Abdul Wali Khan Fly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</si>
</sst>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Alignment="1">
      <alignment horizontal="center" textRotation="180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50F1-877C-4624-93F4-2C6F799BEB03}">
  <sheetPr codeName="Sheet2"/>
  <dimension ref="A1:W54"/>
  <sheetViews>
    <sheetView tabSelected="1" zoomScale="69" zoomScaleNormal="69" zoomScaleSheetLayoutView="69" workbookViewId="0">
      <pane ySplit="1" topLeftCell="A35" activePane="bottomLeft" state="frozen"/>
      <selection pane="bottomLeft" activeCell="B46" sqref="B46"/>
    </sheetView>
  </sheetViews>
  <sheetFormatPr defaultRowHeight="16.850000000000001" customHeight="1" x14ac:dyDescent="0.75"/>
  <cols>
    <col min="1" max="1" width="6.6796875" customWidth="1"/>
    <col min="2" max="2" width="83.7265625" style="20" bestFit="1" customWidth="1"/>
    <col min="3" max="3" width="17.36328125" customWidth="1"/>
    <col min="4" max="4" width="7.953125" bestFit="1" customWidth="1"/>
    <col min="5" max="5" width="17.1796875" bestFit="1" customWidth="1"/>
    <col min="6" max="6" width="10.81640625" bestFit="1" customWidth="1"/>
    <col min="7" max="7" width="14.58984375" bestFit="1" customWidth="1"/>
    <col min="8" max="8" width="10.26953125" bestFit="1" customWidth="1"/>
    <col min="9" max="9" width="11.1328125" bestFit="1" customWidth="1"/>
    <col min="10" max="10" width="11.86328125" bestFit="1" customWidth="1"/>
    <col min="11" max="11" width="9.90625" bestFit="1" customWidth="1"/>
    <col min="12" max="12" width="22.7265625" bestFit="1" customWidth="1"/>
    <col min="13" max="13" width="12.953125" style="21" customWidth="1"/>
    <col min="14" max="14" width="7" bestFit="1" customWidth="1"/>
    <col min="15" max="15" width="17.54296875" customWidth="1"/>
    <col min="16" max="16" width="27.04296875" bestFit="1" customWidth="1"/>
    <col min="17" max="17" width="15.453125" customWidth="1"/>
    <col min="18" max="18" width="38.1796875" bestFit="1" customWidth="1"/>
    <col min="19" max="19" width="27.26953125" bestFit="1" customWidth="1"/>
    <col min="20" max="21" width="14.2265625" bestFit="1" customWidth="1"/>
    <col min="22" max="22" width="6.6796875" bestFit="1" customWidth="1"/>
    <col min="23" max="23" width="20.81640625" bestFit="1" customWidth="1"/>
  </cols>
  <sheetData>
    <row r="1" spans="1:23" s="3" customFormat="1" ht="16.850000000000001" customHeight="1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19</v>
      </c>
      <c r="V1" s="1" t="s">
        <v>20</v>
      </c>
      <c r="W1" s="1" t="s">
        <v>21</v>
      </c>
    </row>
    <row r="2" spans="1:23" ht="16.850000000000001" customHeight="1" x14ac:dyDescent="0.75">
      <c r="A2" s="4">
        <v>1</v>
      </c>
      <c r="B2" s="5" t="s">
        <v>22</v>
      </c>
      <c r="C2" s="4" t="s">
        <v>23</v>
      </c>
      <c r="D2" s="4">
        <v>4</v>
      </c>
      <c r="E2" s="4">
        <v>25</v>
      </c>
      <c r="F2" s="4">
        <v>100</v>
      </c>
      <c r="G2" s="4">
        <v>5</v>
      </c>
      <c r="H2" s="4">
        <v>8.5</v>
      </c>
      <c r="I2" s="4">
        <v>7.31</v>
      </c>
      <c r="J2" s="6">
        <v>0.6</v>
      </c>
      <c r="K2" s="4">
        <v>2</v>
      </c>
      <c r="L2" s="4">
        <v>4</v>
      </c>
      <c r="M2" s="4" t="s">
        <v>24</v>
      </c>
      <c r="N2" s="4">
        <v>25</v>
      </c>
      <c r="O2" s="4" t="s">
        <v>25</v>
      </c>
      <c r="P2" s="4">
        <v>2</v>
      </c>
      <c r="Q2" s="4" t="s">
        <v>23</v>
      </c>
      <c r="R2" s="4" t="s">
        <v>26</v>
      </c>
      <c r="S2" s="4">
        <f>25/2</f>
        <v>12.5</v>
      </c>
      <c r="T2" s="7">
        <v>72.040722942599999</v>
      </c>
      <c r="U2" s="7">
        <v>34.209112248099999</v>
      </c>
      <c r="V2" s="4" t="s">
        <v>27</v>
      </c>
      <c r="W2" s="4" t="s">
        <v>28</v>
      </c>
    </row>
    <row r="3" spans="1:23" ht="16.850000000000001" customHeight="1" x14ac:dyDescent="0.75">
      <c r="A3" s="4">
        <v>2</v>
      </c>
      <c r="B3" s="5" t="s">
        <v>22</v>
      </c>
      <c r="C3" s="4" t="s">
        <v>23</v>
      </c>
      <c r="D3" s="4">
        <v>2</v>
      </c>
      <c r="E3" s="6">
        <v>12</v>
      </c>
      <c r="F3" s="6">
        <v>24</v>
      </c>
      <c r="G3" s="6">
        <v>3</v>
      </c>
      <c r="H3" s="6">
        <v>8.5</v>
      </c>
      <c r="I3" s="4">
        <v>7.31</v>
      </c>
      <c r="J3" s="6">
        <v>0.6</v>
      </c>
      <c r="K3" s="4">
        <v>2</v>
      </c>
      <c r="L3" s="4">
        <v>5</v>
      </c>
      <c r="M3" s="4" t="s">
        <v>24</v>
      </c>
      <c r="N3" s="6">
        <f>E3</f>
        <v>12</v>
      </c>
      <c r="O3" s="4" t="s">
        <v>25</v>
      </c>
      <c r="P3" s="4">
        <v>5</v>
      </c>
      <c r="Q3" s="4" t="s">
        <v>23</v>
      </c>
      <c r="R3" s="4" t="s">
        <v>29</v>
      </c>
      <c r="S3" s="6">
        <f>E3/2</f>
        <v>6</v>
      </c>
      <c r="T3" s="7">
        <v>72.076304228799998</v>
      </c>
      <c r="U3" s="7">
        <v>34.208899129599999</v>
      </c>
      <c r="V3" s="4" t="s">
        <v>30</v>
      </c>
      <c r="W3" s="4" t="s">
        <v>28</v>
      </c>
    </row>
    <row r="4" spans="1:23" ht="16.850000000000001" customHeight="1" x14ac:dyDescent="0.75">
      <c r="A4" s="4">
        <v>3</v>
      </c>
      <c r="B4" s="5" t="s">
        <v>22</v>
      </c>
      <c r="C4" s="4" t="s">
        <v>23</v>
      </c>
      <c r="D4" s="4">
        <v>4</v>
      </c>
      <c r="E4" s="4">
        <v>10</v>
      </c>
      <c r="F4" s="4">
        <v>40</v>
      </c>
      <c r="G4" s="4">
        <v>3</v>
      </c>
      <c r="H4" s="4">
        <v>8.5</v>
      </c>
      <c r="I4" s="4">
        <v>7.31</v>
      </c>
      <c r="J4" s="6">
        <v>0.6</v>
      </c>
      <c r="K4" s="4">
        <v>2</v>
      </c>
      <c r="L4" s="4">
        <v>4</v>
      </c>
      <c r="M4" s="4" t="s">
        <v>24</v>
      </c>
      <c r="N4" s="6">
        <f>E4</f>
        <v>10</v>
      </c>
      <c r="O4" s="4" t="s">
        <v>25</v>
      </c>
      <c r="P4" s="4">
        <v>2</v>
      </c>
      <c r="Q4" s="4" t="s">
        <v>23</v>
      </c>
      <c r="R4" s="4" t="s">
        <v>29</v>
      </c>
      <c r="S4" s="6">
        <f>E4/2</f>
        <v>5</v>
      </c>
      <c r="T4" s="7">
        <v>72.106507485500003</v>
      </c>
      <c r="U4" s="7">
        <v>34.221514697700002</v>
      </c>
      <c r="V4" s="4" t="s">
        <v>31</v>
      </c>
      <c r="W4" s="4" t="s">
        <v>28</v>
      </c>
    </row>
    <row r="5" spans="1:23" ht="16.850000000000001" customHeight="1" x14ac:dyDescent="0.75">
      <c r="A5" s="4">
        <v>4</v>
      </c>
      <c r="B5" s="5" t="s">
        <v>22</v>
      </c>
      <c r="C5" s="4" t="s">
        <v>23</v>
      </c>
      <c r="D5" s="4">
        <v>3</v>
      </c>
      <c r="E5" s="4" t="s">
        <v>32</v>
      </c>
      <c r="F5" s="4">
        <v>24</v>
      </c>
      <c r="G5" s="4">
        <v>3</v>
      </c>
      <c r="H5" s="4">
        <v>10</v>
      </c>
      <c r="I5" s="4">
        <v>8.4</v>
      </c>
      <c r="J5" s="6">
        <v>0.6</v>
      </c>
      <c r="K5" s="4">
        <v>2</v>
      </c>
      <c r="L5" s="4">
        <v>4</v>
      </c>
      <c r="M5" s="4" t="s">
        <v>24</v>
      </c>
      <c r="N5" s="6" t="s">
        <v>32</v>
      </c>
      <c r="O5" s="4" t="s">
        <v>25</v>
      </c>
      <c r="P5" s="4">
        <v>5</v>
      </c>
      <c r="Q5" s="4" t="s">
        <v>23</v>
      </c>
      <c r="R5" s="4" t="s">
        <v>29</v>
      </c>
      <c r="S5" s="6" t="s">
        <v>33</v>
      </c>
      <c r="T5" s="7">
        <v>72.122169704800001</v>
      </c>
      <c r="U5" s="7">
        <v>34.226823193400001</v>
      </c>
      <c r="V5" s="4" t="s">
        <v>34</v>
      </c>
      <c r="W5" s="4" t="s">
        <v>28</v>
      </c>
    </row>
    <row r="6" spans="1:23" ht="16.850000000000001" customHeight="1" x14ac:dyDescent="0.75">
      <c r="A6" s="4">
        <v>5</v>
      </c>
      <c r="B6" s="5" t="s">
        <v>22</v>
      </c>
      <c r="C6" s="4" t="s">
        <v>23</v>
      </c>
      <c r="D6" s="4">
        <v>4</v>
      </c>
      <c r="E6" s="4">
        <v>25</v>
      </c>
      <c r="F6" s="4">
        <v>100</v>
      </c>
      <c r="G6" s="4">
        <v>5</v>
      </c>
      <c r="H6" s="4">
        <v>8.5</v>
      </c>
      <c r="I6" s="4">
        <v>7.31</v>
      </c>
      <c r="J6" s="6">
        <v>0.6</v>
      </c>
      <c r="K6" s="4">
        <v>2</v>
      </c>
      <c r="L6" s="4">
        <v>4</v>
      </c>
      <c r="M6" s="4" t="s">
        <v>24</v>
      </c>
      <c r="N6" s="6">
        <f t="shared" ref="N6:N18" si="0">E6</f>
        <v>25</v>
      </c>
      <c r="O6" s="4" t="s">
        <v>25</v>
      </c>
      <c r="P6" s="4">
        <v>1</v>
      </c>
      <c r="Q6" s="4" t="s">
        <v>23</v>
      </c>
      <c r="R6" s="4" t="s">
        <v>29</v>
      </c>
      <c r="S6" s="6">
        <f>E6/2</f>
        <v>12.5</v>
      </c>
      <c r="T6" s="7">
        <v>72.154153451599996</v>
      </c>
      <c r="U6" s="7">
        <v>34.225636616800003</v>
      </c>
      <c r="V6" s="4" t="s">
        <v>35</v>
      </c>
      <c r="W6" s="4" t="s">
        <v>28</v>
      </c>
    </row>
    <row r="7" spans="1:23" ht="16.850000000000001" customHeight="1" x14ac:dyDescent="0.75">
      <c r="A7" s="4">
        <v>6</v>
      </c>
      <c r="B7" s="5" t="s">
        <v>22</v>
      </c>
      <c r="C7" s="4" t="s">
        <v>23</v>
      </c>
      <c r="D7" s="4">
        <v>2</v>
      </c>
      <c r="E7" s="4">
        <v>30</v>
      </c>
      <c r="F7" s="4">
        <v>60</v>
      </c>
      <c r="G7" s="4">
        <v>5</v>
      </c>
      <c r="H7" s="4">
        <v>10</v>
      </c>
      <c r="I7" s="4">
        <v>8.4</v>
      </c>
      <c r="J7" s="6">
        <v>0.6</v>
      </c>
      <c r="K7" s="4">
        <v>2</v>
      </c>
      <c r="L7" s="4">
        <v>4</v>
      </c>
      <c r="M7" s="4" t="s">
        <v>24</v>
      </c>
      <c r="N7" s="6">
        <f t="shared" si="0"/>
        <v>30</v>
      </c>
      <c r="O7" s="4" t="s">
        <v>25</v>
      </c>
      <c r="P7" s="4">
        <v>2</v>
      </c>
      <c r="Q7" s="4" t="s">
        <v>23</v>
      </c>
      <c r="R7" s="4" t="s">
        <v>29</v>
      </c>
      <c r="S7" s="6">
        <f>E7/3</f>
        <v>10</v>
      </c>
      <c r="T7" s="7">
        <v>72.254862005999996</v>
      </c>
      <c r="U7" s="7">
        <v>34.223431404800003</v>
      </c>
      <c r="V7" s="4" t="s">
        <v>36</v>
      </c>
      <c r="W7" s="4" t="s">
        <v>28</v>
      </c>
    </row>
    <row r="8" spans="1:23" ht="16.850000000000001" customHeight="1" x14ac:dyDescent="0.75">
      <c r="A8" s="4">
        <v>7</v>
      </c>
      <c r="B8" s="5" t="s">
        <v>22</v>
      </c>
      <c r="C8" s="4" t="s">
        <v>23</v>
      </c>
      <c r="D8" s="4">
        <v>3</v>
      </c>
      <c r="E8" s="4">
        <v>30</v>
      </c>
      <c r="F8" s="4">
        <v>90</v>
      </c>
      <c r="G8" s="4">
        <v>5</v>
      </c>
      <c r="H8" s="4">
        <v>10</v>
      </c>
      <c r="I8" s="4">
        <v>8.4</v>
      </c>
      <c r="J8" s="6">
        <v>0.6</v>
      </c>
      <c r="K8" s="4">
        <v>2</v>
      </c>
      <c r="L8" s="4">
        <v>4</v>
      </c>
      <c r="M8" s="4" t="s">
        <v>24</v>
      </c>
      <c r="N8" s="6">
        <f t="shared" si="0"/>
        <v>30</v>
      </c>
      <c r="O8" s="4" t="s">
        <v>25</v>
      </c>
      <c r="P8" s="4">
        <v>1</v>
      </c>
      <c r="Q8" s="4" t="s">
        <v>23</v>
      </c>
      <c r="R8" s="4" t="s">
        <v>29</v>
      </c>
      <c r="S8" s="6">
        <f>E8/3</f>
        <v>10</v>
      </c>
      <c r="T8" s="7">
        <v>72.274033140399993</v>
      </c>
      <c r="U8" s="7">
        <v>34.2164724812</v>
      </c>
      <c r="V8" s="4" t="s">
        <v>37</v>
      </c>
      <c r="W8" s="4" t="s">
        <v>28</v>
      </c>
    </row>
    <row r="9" spans="1:23" ht="16.850000000000001" customHeight="1" x14ac:dyDescent="0.75">
      <c r="A9" s="4">
        <v>8</v>
      </c>
      <c r="B9" s="5" t="s">
        <v>22</v>
      </c>
      <c r="C9" s="4" t="s">
        <v>23</v>
      </c>
      <c r="D9" s="4">
        <v>2</v>
      </c>
      <c r="E9" s="4">
        <v>8</v>
      </c>
      <c r="F9" s="4">
        <v>16</v>
      </c>
      <c r="G9" s="4">
        <v>3</v>
      </c>
      <c r="H9" s="4">
        <v>10</v>
      </c>
      <c r="I9" s="4">
        <v>8</v>
      </c>
      <c r="J9" s="6">
        <v>0.9</v>
      </c>
      <c r="K9" s="4">
        <v>2</v>
      </c>
      <c r="L9" s="4">
        <v>5</v>
      </c>
      <c r="M9" s="4" t="s">
        <v>24</v>
      </c>
      <c r="N9" s="6">
        <f t="shared" si="0"/>
        <v>8</v>
      </c>
      <c r="O9" s="4" t="s">
        <v>25</v>
      </c>
      <c r="P9" s="4">
        <v>5</v>
      </c>
      <c r="Q9" s="4" t="s">
        <v>23</v>
      </c>
      <c r="R9" s="4" t="s">
        <v>29</v>
      </c>
      <c r="S9" s="6">
        <f>E9/2</f>
        <v>4</v>
      </c>
      <c r="T9" s="7">
        <v>72.375646857299998</v>
      </c>
      <c r="U9" s="7">
        <v>34.196531349899999</v>
      </c>
      <c r="V9" s="4" t="s">
        <v>38</v>
      </c>
      <c r="W9" s="4" t="s">
        <v>28</v>
      </c>
    </row>
    <row r="10" spans="1:23" ht="16.850000000000001" customHeight="1" x14ac:dyDescent="0.75">
      <c r="A10" s="4">
        <v>9</v>
      </c>
      <c r="B10" s="5" t="s">
        <v>22</v>
      </c>
      <c r="C10" s="4" t="s">
        <v>39</v>
      </c>
      <c r="D10" s="4">
        <v>3</v>
      </c>
      <c r="E10" s="4">
        <v>7</v>
      </c>
      <c r="F10" s="4">
        <v>21</v>
      </c>
      <c r="G10" s="4">
        <v>5</v>
      </c>
      <c r="H10" s="4">
        <v>10</v>
      </c>
      <c r="I10" s="4">
        <v>9</v>
      </c>
      <c r="J10" s="6">
        <v>0.6</v>
      </c>
      <c r="K10" s="4">
        <v>2</v>
      </c>
      <c r="L10" s="4">
        <v>0</v>
      </c>
      <c r="M10" s="4"/>
      <c r="N10" s="6">
        <f t="shared" si="0"/>
        <v>7</v>
      </c>
      <c r="O10" s="4" t="s">
        <v>25</v>
      </c>
      <c r="P10" s="4">
        <v>0</v>
      </c>
      <c r="Q10" s="4" t="s">
        <v>40</v>
      </c>
      <c r="R10" s="4" t="s">
        <v>41</v>
      </c>
      <c r="S10" s="6">
        <f>E10/2</f>
        <v>3.5</v>
      </c>
      <c r="T10" s="7">
        <v>72.412737369699997</v>
      </c>
      <c r="U10" s="7">
        <v>34.165395721599999</v>
      </c>
      <c r="V10" s="4" t="s">
        <v>42</v>
      </c>
      <c r="W10" s="4" t="s">
        <v>28</v>
      </c>
    </row>
    <row r="11" spans="1:23" ht="16.850000000000001" customHeight="1" x14ac:dyDescent="0.75">
      <c r="A11" s="4">
        <v>10</v>
      </c>
      <c r="B11" s="5" t="s">
        <v>22</v>
      </c>
      <c r="C11" s="4" t="s">
        <v>23</v>
      </c>
      <c r="D11" s="4">
        <v>4</v>
      </c>
      <c r="E11" s="4">
        <v>25</v>
      </c>
      <c r="F11" s="4">
        <v>100</v>
      </c>
      <c r="G11" s="4">
        <v>5</v>
      </c>
      <c r="H11" s="4">
        <v>10</v>
      </c>
      <c r="I11" s="4">
        <v>8.4</v>
      </c>
      <c r="J11" s="6">
        <v>0.9</v>
      </c>
      <c r="K11" s="4">
        <v>2</v>
      </c>
      <c r="L11" s="4">
        <v>4</v>
      </c>
      <c r="M11" s="4" t="s">
        <v>24</v>
      </c>
      <c r="N11" s="6">
        <f t="shared" si="0"/>
        <v>25</v>
      </c>
      <c r="O11" s="4" t="s">
        <v>25</v>
      </c>
      <c r="P11" s="4">
        <v>2</v>
      </c>
      <c r="Q11" s="4" t="s">
        <v>23</v>
      </c>
      <c r="R11" s="4" t="s">
        <v>29</v>
      </c>
      <c r="S11" s="6">
        <f>E11/3</f>
        <v>8.3333333333333339</v>
      </c>
      <c r="T11" s="7">
        <v>72.464758978000006</v>
      </c>
      <c r="U11" s="7">
        <v>34.131123314500002</v>
      </c>
      <c r="V11" s="4" t="s">
        <v>43</v>
      </c>
      <c r="W11" s="4" t="s">
        <v>28</v>
      </c>
    </row>
    <row r="12" spans="1:23" ht="16.850000000000001" customHeight="1" x14ac:dyDescent="0.75">
      <c r="A12" s="4">
        <v>11</v>
      </c>
      <c r="B12" s="8" t="s">
        <v>44</v>
      </c>
      <c r="C12" s="4" t="s">
        <v>23</v>
      </c>
      <c r="D12" s="4">
        <v>4</v>
      </c>
      <c r="E12" s="4">
        <v>25</v>
      </c>
      <c r="F12" s="4">
        <v>100</v>
      </c>
      <c r="G12" s="4">
        <v>8</v>
      </c>
      <c r="H12" s="4">
        <v>8.9</v>
      </c>
      <c r="I12" s="4">
        <v>7.3</v>
      </c>
      <c r="J12" s="6">
        <v>0.6</v>
      </c>
      <c r="K12" s="4">
        <v>2</v>
      </c>
      <c r="L12" s="4">
        <v>4</v>
      </c>
      <c r="M12" s="4" t="s">
        <v>24</v>
      </c>
      <c r="N12" s="6">
        <f t="shared" si="0"/>
        <v>25</v>
      </c>
      <c r="O12" s="4" t="s">
        <v>25</v>
      </c>
      <c r="P12" s="4">
        <v>2</v>
      </c>
      <c r="Q12" s="4" t="s">
        <v>23</v>
      </c>
      <c r="R12" s="4" t="s">
        <v>29</v>
      </c>
      <c r="S12" s="4">
        <f>E12/3</f>
        <v>8.3333333333333339</v>
      </c>
      <c r="T12" s="4"/>
      <c r="U12" s="4"/>
      <c r="V12" s="4" t="s">
        <v>45</v>
      </c>
      <c r="W12" s="4" t="s">
        <v>28</v>
      </c>
    </row>
    <row r="13" spans="1:23" ht="16.850000000000001" customHeight="1" x14ac:dyDescent="0.75">
      <c r="A13" s="4">
        <v>12</v>
      </c>
      <c r="B13" s="8" t="s">
        <v>44</v>
      </c>
      <c r="C13" s="4" t="s">
        <v>23</v>
      </c>
      <c r="D13" s="4">
        <v>1</v>
      </c>
      <c r="E13" s="6">
        <v>30</v>
      </c>
      <c r="F13" s="6">
        <v>40</v>
      </c>
      <c r="G13" s="6">
        <v>5</v>
      </c>
      <c r="H13" s="6">
        <v>8.5</v>
      </c>
      <c r="I13" s="4">
        <v>7.31</v>
      </c>
      <c r="J13" s="6">
        <v>0.6</v>
      </c>
      <c r="K13" s="4">
        <v>2</v>
      </c>
      <c r="L13" s="4">
        <v>4</v>
      </c>
      <c r="M13" s="4" t="s">
        <v>24</v>
      </c>
      <c r="N13" s="6">
        <f t="shared" si="0"/>
        <v>30</v>
      </c>
      <c r="O13" s="4" t="s">
        <v>25</v>
      </c>
      <c r="P13" s="4">
        <v>0</v>
      </c>
      <c r="Q13" s="4" t="s">
        <v>23</v>
      </c>
      <c r="R13" s="4" t="s">
        <v>29</v>
      </c>
      <c r="S13" s="6">
        <f>E13/3</f>
        <v>10</v>
      </c>
      <c r="T13" s="6"/>
      <c r="U13" s="6"/>
      <c r="V13" s="4" t="s">
        <v>46</v>
      </c>
      <c r="W13" s="4" t="s">
        <v>28</v>
      </c>
    </row>
    <row r="14" spans="1:23" ht="16.850000000000001" customHeight="1" x14ac:dyDescent="0.75">
      <c r="A14" s="4">
        <v>13</v>
      </c>
      <c r="B14" s="9" t="s">
        <v>47</v>
      </c>
      <c r="C14" s="4" t="s">
        <v>23</v>
      </c>
      <c r="D14" s="4">
        <v>18</v>
      </c>
      <c r="E14" s="4">
        <v>15</v>
      </c>
      <c r="F14" s="4">
        <v>270</v>
      </c>
      <c r="G14" s="4">
        <v>5</v>
      </c>
      <c r="H14" s="4">
        <v>8.5</v>
      </c>
      <c r="I14" s="4">
        <v>7.31</v>
      </c>
      <c r="J14" s="6">
        <v>0.6</v>
      </c>
      <c r="K14" s="4">
        <v>2</v>
      </c>
      <c r="L14" s="4">
        <v>4</v>
      </c>
      <c r="M14" s="4" t="s">
        <v>24</v>
      </c>
      <c r="N14" s="6">
        <f t="shared" si="0"/>
        <v>15</v>
      </c>
      <c r="O14" s="4" t="s">
        <v>25</v>
      </c>
      <c r="P14" s="4">
        <v>1</v>
      </c>
      <c r="Q14" s="4" t="s">
        <v>23</v>
      </c>
      <c r="R14" s="4" t="s">
        <v>29</v>
      </c>
      <c r="S14" s="6">
        <f>E14/2</f>
        <v>7.5</v>
      </c>
      <c r="T14" s="6"/>
      <c r="U14" s="6"/>
      <c r="V14" s="4" t="s">
        <v>48</v>
      </c>
      <c r="W14" s="4" t="s">
        <v>28</v>
      </c>
    </row>
    <row r="15" spans="1:23" ht="16.850000000000001" customHeight="1" x14ac:dyDescent="0.75">
      <c r="A15" s="4">
        <v>14</v>
      </c>
      <c r="B15" s="9" t="s">
        <v>49</v>
      </c>
      <c r="C15" s="4" t="s">
        <v>23</v>
      </c>
      <c r="D15" s="4">
        <v>18</v>
      </c>
      <c r="E15" s="4">
        <v>12.5</v>
      </c>
      <c r="F15" s="4">
        <v>225</v>
      </c>
      <c r="G15" s="4">
        <v>5</v>
      </c>
      <c r="H15" s="4">
        <v>8.5</v>
      </c>
      <c r="I15" s="4">
        <v>7.3</v>
      </c>
      <c r="J15" s="6">
        <v>0.6</v>
      </c>
      <c r="K15" s="4">
        <v>2</v>
      </c>
      <c r="L15" s="10">
        <v>4</v>
      </c>
      <c r="M15" s="4" t="s">
        <v>24</v>
      </c>
      <c r="N15" s="6">
        <f t="shared" si="0"/>
        <v>12.5</v>
      </c>
      <c r="O15" s="4" t="s">
        <v>25</v>
      </c>
      <c r="P15" s="4">
        <v>1</v>
      </c>
      <c r="Q15" s="4" t="s">
        <v>23</v>
      </c>
      <c r="R15" s="4" t="s">
        <v>29</v>
      </c>
      <c r="S15" s="6">
        <f>E15/2</f>
        <v>6.25</v>
      </c>
      <c r="T15" s="6"/>
      <c r="U15" s="6"/>
      <c r="V15" s="4" t="s">
        <v>50</v>
      </c>
      <c r="W15" s="4" t="s">
        <v>28</v>
      </c>
    </row>
    <row r="16" spans="1:23" ht="16.850000000000001" customHeight="1" x14ac:dyDescent="0.75">
      <c r="A16" s="4">
        <v>15</v>
      </c>
      <c r="B16" s="11" t="s">
        <v>51</v>
      </c>
      <c r="C16" s="4" t="s">
        <v>23</v>
      </c>
      <c r="D16" s="4">
        <v>3</v>
      </c>
      <c r="E16" s="4">
        <v>20</v>
      </c>
      <c r="F16" s="4">
        <v>90</v>
      </c>
      <c r="G16" s="4">
        <v>5</v>
      </c>
      <c r="H16" s="4">
        <f>7.3+0.6+0.6</f>
        <v>8.5</v>
      </c>
      <c r="I16" s="4">
        <v>7.3</v>
      </c>
      <c r="J16" s="6">
        <v>0.6</v>
      </c>
      <c r="K16" s="4">
        <v>2</v>
      </c>
      <c r="L16" s="4">
        <v>4</v>
      </c>
      <c r="M16" s="4" t="s">
        <v>24</v>
      </c>
      <c r="N16" s="6">
        <f t="shared" si="0"/>
        <v>20</v>
      </c>
      <c r="O16" s="4" t="s">
        <v>25</v>
      </c>
      <c r="P16" s="4">
        <v>2</v>
      </c>
      <c r="Q16" s="4" t="s">
        <v>23</v>
      </c>
      <c r="R16" s="4" t="s">
        <v>29</v>
      </c>
      <c r="S16" s="6">
        <f>E16/2</f>
        <v>10</v>
      </c>
      <c r="T16" s="6"/>
      <c r="U16" s="6"/>
      <c r="V16" s="4" t="s">
        <v>52</v>
      </c>
      <c r="W16" s="4" t="s">
        <v>28</v>
      </c>
    </row>
    <row r="17" spans="1:23" ht="16.850000000000001" customHeight="1" x14ac:dyDescent="0.75">
      <c r="A17" s="4">
        <v>16</v>
      </c>
      <c r="B17" s="12" t="s">
        <v>53</v>
      </c>
      <c r="C17" s="4" t="s">
        <v>23</v>
      </c>
      <c r="D17" s="4">
        <v>3</v>
      </c>
      <c r="E17" s="4">
        <v>20</v>
      </c>
      <c r="F17" s="4">
        <f>D17*E17</f>
        <v>60</v>
      </c>
      <c r="G17" s="4">
        <v>5</v>
      </c>
      <c r="H17" s="4">
        <f>7.3+1.2</f>
        <v>8.5</v>
      </c>
      <c r="I17" s="4">
        <v>7.3</v>
      </c>
      <c r="J17" s="6">
        <v>0</v>
      </c>
      <c r="K17" s="4">
        <v>2</v>
      </c>
      <c r="L17" s="4">
        <v>4</v>
      </c>
      <c r="M17" s="4" t="s">
        <v>24</v>
      </c>
      <c r="N17" s="6">
        <f t="shared" si="0"/>
        <v>20</v>
      </c>
      <c r="O17" s="4" t="s">
        <v>25</v>
      </c>
      <c r="P17" s="4">
        <v>3</v>
      </c>
      <c r="Q17" s="4" t="s">
        <v>23</v>
      </c>
      <c r="R17" s="4" t="s">
        <v>29</v>
      </c>
      <c r="S17" s="4">
        <f>E17/2</f>
        <v>10</v>
      </c>
      <c r="T17" s="4"/>
      <c r="U17" s="4"/>
      <c r="V17" s="4" t="s">
        <v>54</v>
      </c>
      <c r="W17" s="4" t="s">
        <v>28</v>
      </c>
    </row>
    <row r="18" spans="1:23" ht="16.850000000000001" customHeight="1" x14ac:dyDescent="0.75">
      <c r="A18" s="4">
        <v>17</v>
      </c>
      <c r="B18" s="12" t="s">
        <v>53</v>
      </c>
      <c r="C18" s="4" t="s">
        <v>23</v>
      </c>
      <c r="D18" s="4">
        <v>1</v>
      </c>
      <c r="E18" s="6">
        <v>30</v>
      </c>
      <c r="F18" s="6">
        <v>40</v>
      </c>
      <c r="G18" s="6">
        <v>5</v>
      </c>
      <c r="H18" s="6">
        <v>8.5</v>
      </c>
      <c r="I18" s="4">
        <v>7.3</v>
      </c>
      <c r="J18" s="6">
        <v>0</v>
      </c>
      <c r="K18" s="4">
        <v>2</v>
      </c>
      <c r="L18" s="4">
        <v>4</v>
      </c>
      <c r="M18" s="4" t="s">
        <v>24</v>
      </c>
      <c r="N18" s="6">
        <f t="shared" si="0"/>
        <v>30</v>
      </c>
      <c r="O18" s="4" t="s">
        <v>25</v>
      </c>
      <c r="P18" s="4">
        <v>0</v>
      </c>
      <c r="Q18" s="4" t="s">
        <v>23</v>
      </c>
      <c r="R18" s="4" t="s">
        <v>29</v>
      </c>
      <c r="S18" s="6">
        <f>E18/3</f>
        <v>10</v>
      </c>
      <c r="T18" s="6"/>
      <c r="U18" s="6"/>
      <c r="V18" s="4" t="s">
        <v>55</v>
      </c>
      <c r="W18" s="4" t="s">
        <v>28</v>
      </c>
    </row>
    <row r="19" spans="1:23" ht="16.850000000000001" customHeight="1" x14ac:dyDescent="0.75">
      <c r="A19" s="4">
        <v>18</v>
      </c>
      <c r="B19" s="8" t="s">
        <v>56</v>
      </c>
      <c r="C19" s="4" t="s">
        <v>23</v>
      </c>
      <c r="D19" s="4"/>
      <c r="E19" s="4"/>
      <c r="F19" s="4">
        <v>180</v>
      </c>
      <c r="G19" s="4">
        <v>10</v>
      </c>
      <c r="H19" s="4">
        <v>8.31</v>
      </c>
      <c r="I19" s="4">
        <v>7.31</v>
      </c>
      <c r="J19" s="6">
        <v>0</v>
      </c>
      <c r="K19" s="4">
        <v>2</v>
      </c>
      <c r="L19" s="4">
        <v>4</v>
      </c>
      <c r="M19" s="4" t="s">
        <v>24</v>
      </c>
      <c r="N19" s="6"/>
      <c r="O19" s="4" t="s">
        <v>25</v>
      </c>
      <c r="P19" s="4">
        <v>2</v>
      </c>
      <c r="Q19" s="4" t="s">
        <v>23</v>
      </c>
      <c r="R19" s="4" t="s">
        <v>57</v>
      </c>
      <c r="S19" s="4">
        <v>12</v>
      </c>
      <c r="T19" s="4"/>
      <c r="U19" s="4"/>
      <c r="V19" s="4" t="s">
        <v>58</v>
      </c>
      <c r="W19" s="4" t="s">
        <v>28</v>
      </c>
    </row>
    <row r="20" spans="1:23" ht="16.850000000000001" customHeight="1" x14ac:dyDescent="0.75">
      <c r="A20" s="4">
        <v>19</v>
      </c>
      <c r="B20" s="8" t="s">
        <v>56</v>
      </c>
      <c r="C20" s="4" t="s">
        <v>23</v>
      </c>
      <c r="D20" s="4">
        <v>1</v>
      </c>
      <c r="E20" s="4">
        <v>45</v>
      </c>
      <c r="F20" s="4">
        <v>55</v>
      </c>
      <c r="G20" s="4">
        <v>5</v>
      </c>
      <c r="H20" s="4">
        <v>8.5</v>
      </c>
      <c r="I20" s="4">
        <v>7.3</v>
      </c>
      <c r="J20" s="6">
        <v>0.6</v>
      </c>
      <c r="K20" s="4">
        <v>2</v>
      </c>
      <c r="L20" s="4">
        <v>4</v>
      </c>
      <c r="M20" s="4" t="s">
        <v>24</v>
      </c>
      <c r="N20" s="6">
        <v>45</v>
      </c>
      <c r="O20" s="4" t="s">
        <v>25</v>
      </c>
      <c r="P20" s="4">
        <v>0</v>
      </c>
      <c r="Q20" s="4" t="s">
        <v>23</v>
      </c>
      <c r="R20" s="4" t="s">
        <v>29</v>
      </c>
      <c r="S20" s="4">
        <f>E20/3</f>
        <v>15</v>
      </c>
      <c r="T20" s="4"/>
      <c r="U20" s="4"/>
      <c r="V20" s="4"/>
      <c r="W20" s="4" t="s">
        <v>28</v>
      </c>
    </row>
    <row r="21" spans="1:23" ht="16.850000000000001" customHeight="1" x14ac:dyDescent="0.75">
      <c r="A21" s="4">
        <v>20</v>
      </c>
      <c r="B21" s="8" t="s">
        <v>56</v>
      </c>
      <c r="C21" s="4" t="s">
        <v>23</v>
      </c>
      <c r="D21" s="4">
        <v>5</v>
      </c>
      <c r="E21" s="6">
        <v>25</v>
      </c>
      <c r="F21" s="6">
        <v>125</v>
      </c>
      <c r="G21" s="6">
        <v>5</v>
      </c>
      <c r="H21" s="6">
        <f>7.3+1.2</f>
        <v>8.5</v>
      </c>
      <c r="I21" s="4">
        <v>7.3</v>
      </c>
      <c r="J21" s="6">
        <v>0.6</v>
      </c>
      <c r="K21" s="4">
        <v>2</v>
      </c>
      <c r="L21" s="4">
        <v>4</v>
      </c>
      <c r="M21" s="4" t="s">
        <v>24</v>
      </c>
      <c r="N21" s="6">
        <f>E21</f>
        <v>25</v>
      </c>
      <c r="O21" s="4" t="s">
        <v>25</v>
      </c>
      <c r="P21" s="4">
        <v>2</v>
      </c>
      <c r="Q21" s="4" t="s">
        <v>23</v>
      </c>
      <c r="R21" s="4" t="s">
        <v>29</v>
      </c>
      <c r="S21" s="6">
        <f>E21/3</f>
        <v>8.3333333333333339</v>
      </c>
      <c r="T21" s="6"/>
      <c r="U21" s="6"/>
      <c r="V21" s="4" t="s">
        <v>59</v>
      </c>
      <c r="W21" s="4" t="s">
        <v>28</v>
      </c>
    </row>
    <row r="22" spans="1:23" ht="16.850000000000001" customHeight="1" x14ac:dyDescent="0.75">
      <c r="A22" s="4">
        <v>21</v>
      </c>
      <c r="B22" s="8" t="s">
        <v>60</v>
      </c>
      <c r="C22" s="4" t="s">
        <v>23</v>
      </c>
      <c r="D22" s="4">
        <v>1</v>
      </c>
      <c r="E22" s="4">
        <v>11</v>
      </c>
      <c r="F22" s="4">
        <v>11</v>
      </c>
      <c r="G22" s="4">
        <v>3</v>
      </c>
      <c r="H22" s="4">
        <v>7.3</v>
      </c>
      <c r="I22" s="4">
        <v>7.3</v>
      </c>
      <c r="J22" s="6">
        <v>0</v>
      </c>
      <c r="K22" s="4">
        <v>2</v>
      </c>
      <c r="L22" s="4">
        <v>4</v>
      </c>
      <c r="M22" s="4" t="s">
        <v>24</v>
      </c>
      <c r="N22" s="6">
        <f>E22</f>
        <v>11</v>
      </c>
      <c r="O22" s="4" t="s">
        <v>25</v>
      </c>
      <c r="P22" s="4">
        <v>0</v>
      </c>
      <c r="Q22" s="4" t="s">
        <v>23</v>
      </c>
      <c r="R22" s="4" t="s">
        <v>29</v>
      </c>
      <c r="S22" s="4">
        <f>11/4</f>
        <v>2.75</v>
      </c>
      <c r="T22" s="7">
        <v>72.5496147251</v>
      </c>
      <c r="U22" s="7">
        <v>34.099546899300002</v>
      </c>
      <c r="V22" s="4" t="s">
        <v>61</v>
      </c>
      <c r="W22" s="4" t="s">
        <v>28</v>
      </c>
    </row>
    <row r="23" spans="1:23" ht="16.850000000000001" customHeight="1" x14ac:dyDescent="0.75">
      <c r="A23" s="4">
        <v>22</v>
      </c>
      <c r="B23" s="8" t="s">
        <v>60</v>
      </c>
      <c r="C23" s="4" t="s">
        <v>23</v>
      </c>
      <c r="D23" s="4">
        <v>2</v>
      </c>
      <c r="E23" s="4">
        <v>9</v>
      </c>
      <c r="F23" s="4">
        <v>18</v>
      </c>
      <c r="G23" s="4">
        <v>0</v>
      </c>
      <c r="H23" s="4">
        <v>6.1</v>
      </c>
      <c r="I23" s="4">
        <v>6.1</v>
      </c>
      <c r="J23" s="6">
        <v>0</v>
      </c>
      <c r="K23" s="4">
        <v>2</v>
      </c>
      <c r="L23" s="4">
        <v>3</v>
      </c>
      <c r="M23" s="4" t="s">
        <v>24</v>
      </c>
      <c r="N23" s="6">
        <v>9</v>
      </c>
      <c r="O23" s="4" t="s">
        <v>25</v>
      </c>
      <c r="P23" s="4">
        <v>0</v>
      </c>
      <c r="Q23" s="4" t="s">
        <v>62</v>
      </c>
      <c r="R23" s="4" t="s">
        <v>29</v>
      </c>
      <c r="S23" s="4">
        <f>9/2</f>
        <v>4.5</v>
      </c>
      <c r="T23" s="7">
        <v>72.510579213699998</v>
      </c>
      <c r="U23" s="7">
        <v>34.115870398699997</v>
      </c>
      <c r="V23" s="4" t="s">
        <v>63</v>
      </c>
      <c r="W23" s="4" t="s">
        <v>28</v>
      </c>
    </row>
    <row r="24" spans="1:23" ht="16.850000000000001" customHeight="1" x14ac:dyDescent="0.75">
      <c r="A24" s="4">
        <v>23</v>
      </c>
      <c r="B24" s="8" t="s">
        <v>60</v>
      </c>
      <c r="C24" s="4" t="s">
        <v>64</v>
      </c>
      <c r="D24" s="4">
        <v>1</v>
      </c>
      <c r="E24" s="4">
        <v>8</v>
      </c>
      <c r="F24" s="4">
        <v>8</v>
      </c>
      <c r="G24" s="4">
        <v>0</v>
      </c>
      <c r="H24" s="4">
        <v>6.1</v>
      </c>
      <c r="I24" s="4">
        <v>6.1</v>
      </c>
      <c r="J24" s="6">
        <v>0</v>
      </c>
      <c r="K24" s="4">
        <v>2</v>
      </c>
      <c r="L24" s="4">
        <v>5</v>
      </c>
      <c r="M24" s="4" t="s">
        <v>64</v>
      </c>
      <c r="N24" s="6">
        <v>8</v>
      </c>
      <c r="O24" s="4" t="s">
        <v>25</v>
      </c>
      <c r="P24" s="4">
        <v>0</v>
      </c>
      <c r="Q24" s="4">
        <v>0</v>
      </c>
      <c r="R24" s="4" t="s">
        <v>64</v>
      </c>
      <c r="S24" s="4">
        <v>0</v>
      </c>
      <c r="T24" s="7">
        <v>72.559738499999995</v>
      </c>
      <c r="U24" s="7">
        <v>34.095186599999998</v>
      </c>
      <c r="V24" s="4" t="s">
        <v>65</v>
      </c>
      <c r="W24" s="4" t="s">
        <v>28</v>
      </c>
    </row>
    <row r="25" spans="1:23" ht="16.850000000000001" customHeight="1" x14ac:dyDescent="0.75">
      <c r="A25" s="4">
        <v>24</v>
      </c>
      <c r="B25" s="8" t="s">
        <v>60</v>
      </c>
      <c r="C25" s="4" t="s">
        <v>23</v>
      </c>
      <c r="D25" s="4">
        <v>5</v>
      </c>
      <c r="E25" s="4">
        <v>30</v>
      </c>
      <c r="F25" s="4">
        <v>150</v>
      </c>
      <c r="G25" s="4">
        <v>2.5</v>
      </c>
      <c r="H25" s="4">
        <v>9.3000000000000007</v>
      </c>
      <c r="I25" s="4">
        <v>7.31</v>
      </c>
      <c r="J25" s="6">
        <v>1</v>
      </c>
      <c r="K25" s="4">
        <v>2</v>
      </c>
      <c r="L25" s="4">
        <v>4</v>
      </c>
      <c r="M25" s="4" t="s">
        <v>24</v>
      </c>
      <c r="N25" s="6">
        <v>30</v>
      </c>
      <c r="O25" s="4" t="s">
        <v>25</v>
      </c>
      <c r="P25" s="4">
        <v>1</v>
      </c>
      <c r="Q25" s="4" t="s">
        <v>23</v>
      </c>
      <c r="R25" s="4" t="s">
        <v>29</v>
      </c>
      <c r="S25" s="4">
        <f>30/3</f>
        <v>10</v>
      </c>
      <c r="T25" s="7">
        <v>72.605313499999994</v>
      </c>
      <c r="U25" s="7">
        <v>34.074623899999999</v>
      </c>
      <c r="V25" s="4" t="s">
        <v>66</v>
      </c>
      <c r="W25" s="4" t="s">
        <v>28</v>
      </c>
    </row>
    <row r="26" spans="1:23" ht="16.850000000000001" customHeight="1" x14ac:dyDescent="0.75">
      <c r="A26" s="4">
        <v>25</v>
      </c>
      <c r="B26" s="13" t="s">
        <v>67</v>
      </c>
      <c r="C26" s="4" t="s">
        <v>23</v>
      </c>
      <c r="D26" s="4">
        <v>1</v>
      </c>
      <c r="E26" s="4">
        <v>20</v>
      </c>
      <c r="F26" s="4">
        <f>D26*E26</f>
        <v>20</v>
      </c>
      <c r="G26" s="4">
        <v>3.5</v>
      </c>
      <c r="H26" s="4">
        <v>7.9</v>
      </c>
      <c r="I26" s="4">
        <v>7.31</v>
      </c>
      <c r="J26" s="6">
        <v>0.6</v>
      </c>
      <c r="K26" s="4">
        <v>2</v>
      </c>
      <c r="L26" s="4">
        <v>4</v>
      </c>
      <c r="M26" s="4" t="s">
        <v>24</v>
      </c>
      <c r="N26" s="6">
        <f>E26</f>
        <v>20</v>
      </c>
      <c r="O26" s="4" t="s">
        <v>25</v>
      </c>
      <c r="P26" s="4">
        <v>0</v>
      </c>
      <c r="Q26" s="4" t="s">
        <v>23</v>
      </c>
      <c r="R26" s="4" t="s">
        <v>29</v>
      </c>
      <c r="S26" s="4">
        <f>19/4</f>
        <v>4.75</v>
      </c>
      <c r="T26" s="4"/>
      <c r="U26" s="4"/>
      <c r="V26" s="4" t="s">
        <v>68</v>
      </c>
      <c r="W26" s="4" t="s">
        <v>28</v>
      </c>
    </row>
    <row r="27" spans="1:23" ht="16.850000000000001" customHeight="1" x14ac:dyDescent="0.75">
      <c r="A27" s="4">
        <v>26</v>
      </c>
      <c r="B27" s="13" t="s">
        <v>69</v>
      </c>
      <c r="C27" s="4" t="s">
        <v>23</v>
      </c>
      <c r="D27" s="4">
        <v>1</v>
      </c>
      <c r="E27" s="4">
        <v>10</v>
      </c>
      <c r="F27" s="4">
        <f>D27*E27</f>
        <v>10</v>
      </c>
      <c r="G27" s="4">
        <v>2.5</v>
      </c>
      <c r="H27" s="4">
        <v>7.31</v>
      </c>
      <c r="I27" s="4">
        <v>7.31</v>
      </c>
      <c r="J27" s="6">
        <v>0</v>
      </c>
      <c r="K27" s="4">
        <v>2</v>
      </c>
      <c r="L27" s="4">
        <v>4</v>
      </c>
      <c r="M27" s="4" t="s">
        <v>24</v>
      </c>
      <c r="N27" s="6">
        <f>E27</f>
        <v>10</v>
      </c>
      <c r="O27" s="4" t="s">
        <v>25</v>
      </c>
      <c r="P27" s="4">
        <v>0</v>
      </c>
      <c r="Q27" s="4" t="s">
        <v>23</v>
      </c>
      <c r="R27" s="4" t="s">
        <v>29</v>
      </c>
      <c r="S27" s="4">
        <f>E27/2</f>
        <v>5</v>
      </c>
      <c r="T27" s="7">
        <v>72.635713999999993</v>
      </c>
      <c r="U27" s="7">
        <v>34.0584762983</v>
      </c>
      <c r="V27" s="4" t="s">
        <v>63</v>
      </c>
      <c r="W27" s="4" t="s">
        <v>28</v>
      </c>
    </row>
    <row r="28" spans="1:23" ht="16.850000000000001" customHeight="1" x14ac:dyDescent="0.75">
      <c r="A28" s="4">
        <v>27</v>
      </c>
      <c r="B28" s="5" t="s">
        <v>70</v>
      </c>
      <c r="C28" s="4" t="s">
        <v>23</v>
      </c>
      <c r="D28" s="4">
        <v>1</v>
      </c>
      <c r="E28" s="4">
        <v>25</v>
      </c>
      <c r="F28" s="4">
        <f>D28*E28</f>
        <v>25</v>
      </c>
      <c r="G28" s="4">
        <v>3</v>
      </c>
      <c r="H28" s="4">
        <v>8.1999999999999993</v>
      </c>
      <c r="I28" s="4">
        <v>7</v>
      </c>
      <c r="J28" s="6">
        <v>0</v>
      </c>
      <c r="K28" s="4">
        <v>2</v>
      </c>
      <c r="L28" s="4">
        <v>4</v>
      </c>
      <c r="M28" s="4" t="s">
        <v>24</v>
      </c>
      <c r="N28" s="6">
        <f>E28</f>
        <v>25</v>
      </c>
      <c r="O28" s="4" t="s">
        <v>25</v>
      </c>
      <c r="P28" s="4">
        <v>0</v>
      </c>
      <c r="Q28" s="4" t="s">
        <v>23</v>
      </c>
      <c r="R28" s="4" t="s">
        <v>29</v>
      </c>
      <c r="S28" s="4">
        <f>E28/3</f>
        <v>8.3333333333333339</v>
      </c>
      <c r="T28" s="4"/>
      <c r="U28" s="4"/>
      <c r="V28" s="4" t="s">
        <v>68</v>
      </c>
      <c r="W28" s="4" t="s">
        <v>28</v>
      </c>
    </row>
    <row r="29" spans="1:23" ht="16.850000000000001" customHeight="1" x14ac:dyDescent="0.75">
      <c r="A29" s="4">
        <v>28</v>
      </c>
      <c r="B29" s="5" t="s">
        <v>70</v>
      </c>
      <c r="C29" s="4" t="s">
        <v>23</v>
      </c>
      <c r="D29" s="4">
        <v>2</v>
      </c>
      <c r="E29" s="6">
        <v>9</v>
      </c>
      <c r="F29" s="6">
        <v>18</v>
      </c>
      <c r="G29" s="6">
        <v>3</v>
      </c>
      <c r="H29" s="6">
        <f>7+1.8</f>
        <v>8.8000000000000007</v>
      </c>
      <c r="I29" s="4">
        <v>7</v>
      </c>
      <c r="J29" s="6">
        <v>0.9</v>
      </c>
      <c r="K29" s="4">
        <v>2</v>
      </c>
      <c r="L29" s="4">
        <v>5</v>
      </c>
      <c r="M29" s="4" t="s">
        <v>24</v>
      </c>
      <c r="N29" s="6">
        <f>E29</f>
        <v>9</v>
      </c>
      <c r="O29" s="4" t="s">
        <v>25</v>
      </c>
      <c r="P29" s="4">
        <v>5</v>
      </c>
      <c r="Q29" s="4" t="s">
        <v>23</v>
      </c>
      <c r="R29" s="4" t="s">
        <v>29</v>
      </c>
      <c r="S29" s="6">
        <f>E29/2</f>
        <v>4.5</v>
      </c>
      <c r="T29" s="6"/>
      <c r="U29" s="6"/>
      <c r="V29" s="4" t="s">
        <v>71</v>
      </c>
      <c r="W29" s="4" t="s">
        <v>28</v>
      </c>
    </row>
    <row r="30" spans="1:23" ht="16.850000000000001" customHeight="1" x14ac:dyDescent="0.75">
      <c r="A30" s="4">
        <v>29</v>
      </c>
      <c r="B30" s="5" t="s">
        <v>72</v>
      </c>
      <c r="C30" s="4" t="s">
        <v>23</v>
      </c>
      <c r="D30" s="4">
        <v>1</v>
      </c>
      <c r="E30" s="4">
        <v>12</v>
      </c>
      <c r="F30" s="4">
        <f>D30*E30</f>
        <v>12</v>
      </c>
      <c r="G30" s="4">
        <v>3</v>
      </c>
      <c r="H30" s="4">
        <v>10</v>
      </c>
      <c r="I30" s="4">
        <v>8.1999999999999993</v>
      </c>
      <c r="J30" s="6">
        <v>0.9</v>
      </c>
      <c r="K30" s="4">
        <v>2</v>
      </c>
      <c r="L30" s="4">
        <v>4</v>
      </c>
      <c r="M30" s="4" t="s">
        <v>24</v>
      </c>
      <c r="N30" s="6">
        <f>E30</f>
        <v>12</v>
      </c>
      <c r="O30" s="4" t="s">
        <v>25</v>
      </c>
      <c r="P30" s="4">
        <v>0</v>
      </c>
      <c r="Q30" s="4" t="s">
        <v>23</v>
      </c>
      <c r="R30" s="4" t="s">
        <v>29</v>
      </c>
      <c r="S30" s="4">
        <v>6</v>
      </c>
      <c r="T30" s="4" t="s">
        <v>73</v>
      </c>
      <c r="U30" s="4" t="s">
        <v>74</v>
      </c>
      <c r="V30" s="4" t="s">
        <v>75</v>
      </c>
      <c r="W30" s="4" t="s">
        <v>28</v>
      </c>
    </row>
    <row r="31" spans="1:23" ht="16.850000000000001" customHeight="1" x14ac:dyDescent="0.75">
      <c r="A31" s="4">
        <v>30</v>
      </c>
      <c r="B31" s="5" t="s">
        <v>72</v>
      </c>
      <c r="C31" s="4" t="s">
        <v>23</v>
      </c>
      <c r="D31" s="4">
        <v>2</v>
      </c>
      <c r="E31" s="6">
        <v>12.25</v>
      </c>
      <c r="F31" s="6">
        <f>D31*E31</f>
        <v>24.5</v>
      </c>
      <c r="G31" s="6">
        <v>3</v>
      </c>
      <c r="H31" s="6">
        <v>10</v>
      </c>
      <c r="I31" s="4">
        <v>8.1999999999999993</v>
      </c>
      <c r="J31" s="6">
        <v>0.9</v>
      </c>
      <c r="K31" s="4">
        <v>2</v>
      </c>
      <c r="L31" s="4">
        <v>4</v>
      </c>
      <c r="M31" s="4" t="s">
        <v>24</v>
      </c>
      <c r="N31" s="6">
        <f>24.5/2</f>
        <v>12.25</v>
      </c>
      <c r="O31" s="4" t="s">
        <v>25</v>
      </c>
      <c r="P31" s="4">
        <v>1</v>
      </c>
      <c r="Q31" s="4" t="s">
        <v>23</v>
      </c>
      <c r="R31" s="4" t="s">
        <v>29</v>
      </c>
      <c r="S31" s="6">
        <v>6</v>
      </c>
      <c r="T31" s="4" t="s">
        <v>76</v>
      </c>
      <c r="U31" s="4" t="s">
        <v>77</v>
      </c>
      <c r="V31" s="4" t="s">
        <v>78</v>
      </c>
      <c r="W31" s="4" t="s">
        <v>28</v>
      </c>
    </row>
    <row r="32" spans="1:23" ht="16.850000000000001" customHeight="1" x14ac:dyDescent="0.75">
      <c r="A32" s="4">
        <v>31</v>
      </c>
      <c r="B32" s="5" t="s">
        <v>72</v>
      </c>
      <c r="C32" s="4" t="s">
        <v>23</v>
      </c>
      <c r="D32" s="4">
        <v>1</v>
      </c>
      <c r="E32" s="6">
        <v>12</v>
      </c>
      <c r="F32" s="6">
        <v>12</v>
      </c>
      <c r="G32" s="6">
        <v>3</v>
      </c>
      <c r="H32" s="6">
        <v>10</v>
      </c>
      <c r="I32" s="4">
        <v>8.1999999999999993</v>
      </c>
      <c r="J32" s="6">
        <v>0.9</v>
      </c>
      <c r="K32" s="4">
        <v>2</v>
      </c>
      <c r="L32" s="4">
        <v>4</v>
      </c>
      <c r="M32" s="4" t="s">
        <v>24</v>
      </c>
      <c r="N32" s="6">
        <f>E32</f>
        <v>12</v>
      </c>
      <c r="O32" s="4" t="s">
        <v>25</v>
      </c>
      <c r="P32" s="4">
        <v>0</v>
      </c>
      <c r="Q32" s="4" t="s">
        <v>23</v>
      </c>
      <c r="R32" s="4" t="s">
        <v>29</v>
      </c>
      <c r="S32" s="6">
        <v>6</v>
      </c>
      <c r="T32" s="4" t="s">
        <v>79</v>
      </c>
      <c r="U32" s="4" t="s">
        <v>80</v>
      </c>
      <c r="V32" s="4" t="s">
        <v>81</v>
      </c>
      <c r="W32" s="4" t="s">
        <v>28</v>
      </c>
    </row>
    <row r="33" spans="1:23" ht="16.850000000000001" customHeight="1" x14ac:dyDescent="0.75">
      <c r="A33" s="4">
        <v>32</v>
      </c>
      <c r="B33" s="5" t="s">
        <v>72</v>
      </c>
      <c r="C33" s="4" t="s">
        <v>23</v>
      </c>
      <c r="D33" s="4">
        <v>1</v>
      </c>
      <c r="E33" s="6">
        <v>9</v>
      </c>
      <c r="F33" s="6">
        <v>9</v>
      </c>
      <c r="G33" s="6">
        <v>3</v>
      </c>
      <c r="H33" s="6">
        <v>10</v>
      </c>
      <c r="I33" s="4">
        <v>8.1999999999999993</v>
      </c>
      <c r="J33" s="6">
        <v>0.9</v>
      </c>
      <c r="K33" s="4">
        <v>2</v>
      </c>
      <c r="L33" s="4">
        <v>4</v>
      </c>
      <c r="M33" s="4" t="s">
        <v>24</v>
      </c>
      <c r="N33" s="6">
        <f>E33</f>
        <v>9</v>
      </c>
      <c r="O33" s="4" t="s">
        <v>25</v>
      </c>
      <c r="P33" s="4">
        <v>0</v>
      </c>
      <c r="Q33" s="4" t="s">
        <v>23</v>
      </c>
      <c r="R33" s="4" t="s">
        <v>29</v>
      </c>
      <c r="S33" s="6">
        <v>4.5</v>
      </c>
      <c r="T33" s="4" t="s">
        <v>82</v>
      </c>
      <c r="U33" s="4" t="s">
        <v>83</v>
      </c>
      <c r="V33" s="4" t="s">
        <v>84</v>
      </c>
      <c r="W33" s="4" t="s">
        <v>28</v>
      </c>
    </row>
    <row r="34" spans="1:23" ht="16.850000000000001" customHeight="1" x14ac:dyDescent="0.75">
      <c r="A34" s="4">
        <v>33</v>
      </c>
      <c r="B34" s="5" t="s">
        <v>72</v>
      </c>
      <c r="C34" s="4" t="s">
        <v>23</v>
      </c>
      <c r="D34" s="4">
        <v>1</v>
      </c>
      <c r="E34" s="6">
        <v>8.5</v>
      </c>
      <c r="F34" s="6">
        <v>8.5</v>
      </c>
      <c r="G34" s="6">
        <v>3</v>
      </c>
      <c r="H34" s="6">
        <v>10</v>
      </c>
      <c r="I34" s="4">
        <v>8.1999999999999993</v>
      </c>
      <c r="J34" s="6">
        <v>0.9</v>
      </c>
      <c r="K34" s="4">
        <v>2</v>
      </c>
      <c r="L34" s="4">
        <v>4</v>
      </c>
      <c r="M34" s="4" t="s">
        <v>24</v>
      </c>
      <c r="N34" s="6">
        <f>E34</f>
        <v>8.5</v>
      </c>
      <c r="O34" s="4" t="s">
        <v>25</v>
      </c>
      <c r="P34" s="4">
        <v>0</v>
      </c>
      <c r="Q34" s="4" t="s">
        <v>23</v>
      </c>
      <c r="R34" s="4" t="s">
        <v>29</v>
      </c>
      <c r="S34" s="6">
        <v>4.5</v>
      </c>
      <c r="T34" s="4" t="s">
        <v>85</v>
      </c>
      <c r="U34" s="4" t="s">
        <v>86</v>
      </c>
      <c r="V34" s="4" t="s">
        <v>87</v>
      </c>
      <c r="W34" s="4" t="s">
        <v>28</v>
      </c>
    </row>
    <row r="35" spans="1:23" ht="16.850000000000001" customHeight="1" x14ac:dyDescent="0.75">
      <c r="A35" s="4">
        <v>34</v>
      </c>
      <c r="B35" s="5" t="s">
        <v>72</v>
      </c>
      <c r="C35" s="4" t="s">
        <v>23</v>
      </c>
      <c r="D35" s="4">
        <v>1</v>
      </c>
      <c r="E35" s="6">
        <v>9</v>
      </c>
      <c r="F35" s="6">
        <v>9</v>
      </c>
      <c r="G35" s="6">
        <v>3</v>
      </c>
      <c r="H35" s="6">
        <v>10</v>
      </c>
      <c r="I35" s="4">
        <v>8.1999999999999993</v>
      </c>
      <c r="J35" s="6">
        <v>0.9</v>
      </c>
      <c r="K35" s="4">
        <v>2</v>
      </c>
      <c r="L35" s="4">
        <v>4</v>
      </c>
      <c r="M35" s="4" t="s">
        <v>24</v>
      </c>
      <c r="N35" s="6">
        <f>E35</f>
        <v>9</v>
      </c>
      <c r="O35" s="4" t="s">
        <v>25</v>
      </c>
      <c r="P35" s="4">
        <v>0</v>
      </c>
      <c r="Q35" s="4" t="s">
        <v>23</v>
      </c>
      <c r="R35" s="4" t="s">
        <v>29</v>
      </c>
      <c r="S35" s="6">
        <v>4.5</v>
      </c>
      <c r="T35" s="4" t="s">
        <v>73</v>
      </c>
      <c r="U35" s="4" t="s">
        <v>74</v>
      </c>
      <c r="V35" s="4" t="s">
        <v>88</v>
      </c>
      <c r="W35" s="4" t="s">
        <v>28</v>
      </c>
    </row>
    <row r="36" spans="1:23" ht="16.850000000000001" customHeight="1" x14ac:dyDescent="0.75">
      <c r="A36" s="4">
        <v>35</v>
      </c>
      <c r="B36" s="8" t="s">
        <v>89</v>
      </c>
      <c r="C36" s="4" t="s">
        <v>23</v>
      </c>
      <c r="D36" s="4">
        <v>1</v>
      </c>
      <c r="E36" s="4">
        <v>8.5</v>
      </c>
      <c r="F36" s="4">
        <f>D36*E36</f>
        <v>8.5</v>
      </c>
      <c r="G36" s="4">
        <v>3</v>
      </c>
      <c r="H36" s="6">
        <v>10</v>
      </c>
      <c r="I36" s="4">
        <v>8.1999999999999993</v>
      </c>
      <c r="J36" s="6">
        <v>0.9</v>
      </c>
      <c r="K36" s="4">
        <v>2</v>
      </c>
      <c r="L36" s="4">
        <v>4</v>
      </c>
      <c r="M36" s="4" t="s">
        <v>24</v>
      </c>
      <c r="N36" s="6">
        <f>E36</f>
        <v>8.5</v>
      </c>
      <c r="O36" s="4" t="s">
        <v>25</v>
      </c>
      <c r="P36" s="4">
        <v>0</v>
      </c>
      <c r="Q36" s="4" t="s">
        <v>23</v>
      </c>
      <c r="R36" s="4" t="s">
        <v>29</v>
      </c>
      <c r="S36" s="4">
        <v>3</v>
      </c>
      <c r="T36" s="14">
        <v>71.790765641099995</v>
      </c>
      <c r="U36" s="14">
        <v>34.160326698399999</v>
      </c>
      <c r="V36" s="4" t="s">
        <v>90</v>
      </c>
      <c r="W36" s="4" t="s">
        <v>28</v>
      </c>
    </row>
    <row r="37" spans="1:23" ht="16.850000000000001" customHeight="1" x14ac:dyDescent="0.75">
      <c r="A37" s="4">
        <v>36</v>
      </c>
      <c r="B37" s="8" t="s">
        <v>89</v>
      </c>
      <c r="C37" s="4" t="s">
        <v>23</v>
      </c>
      <c r="D37" s="4">
        <v>1</v>
      </c>
      <c r="E37" s="6">
        <v>15.5</v>
      </c>
      <c r="F37" s="6">
        <v>15.5</v>
      </c>
      <c r="G37" s="6">
        <v>3</v>
      </c>
      <c r="H37" s="6">
        <v>10</v>
      </c>
      <c r="I37" s="4">
        <v>8.1999999999999993</v>
      </c>
      <c r="J37" s="6">
        <v>0.9</v>
      </c>
      <c r="K37" s="4">
        <v>2</v>
      </c>
      <c r="L37" s="4">
        <v>4</v>
      </c>
      <c r="M37" s="4" t="s">
        <v>24</v>
      </c>
      <c r="N37" s="6">
        <v>15.5</v>
      </c>
      <c r="O37" s="4" t="s">
        <v>25</v>
      </c>
      <c r="P37" s="4">
        <v>0</v>
      </c>
      <c r="Q37" s="4" t="s">
        <v>23</v>
      </c>
      <c r="R37" s="4" t="s">
        <v>29</v>
      </c>
      <c r="S37" s="6">
        <v>5</v>
      </c>
      <c r="T37" s="14">
        <v>71.842827143700006</v>
      </c>
      <c r="U37" s="14">
        <v>34.170115946199999</v>
      </c>
      <c r="V37" s="4" t="s">
        <v>91</v>
      </c>
      <c r="W37" s="4" t="s">
        <v>28</v>
      </c>
    </row>
    <row r="38" spans="1:23" ht="16.850000000000001" customHeight="1" x14ac:dyDescent="0.75">
      <c r="A38" s="4">
        <v>37</v>
      </c>
      <c r="B38" s="8" t="s">
        <v>89</v>
      </c>
      <c r="C38" s="4" t="s">
        <v>23</v>
      </c>
      <c r="D38" s="4">
        <v>1</v>
      </c>
      <c r="E38" s="6">
        <v>10</v>
      </c>
      <c r="F38" s="6">
        <v>10</v>
      </c>
      <c r="G38" s="6">
        <v>3</v>
      </c>
      <c r="H38" s="6">
        <v>10</v>
      </c>
      <c r="I38" s="4">
        <v>8.1999999999999993</v>
      </c>
      <c r="J38" s="6">
        <v>0.9</v>
      </c>
      <c r="K38" s="4">
        <v>2</v>
      </c>
      <c r="L38" s="4">
        <v>4</v>
      </c>
      <c r="M38" s="4" t="s">
        <v>24</v>
      </c>
      <c r="N38" s="6">
        <f t="shared" ref="N38:N45" si="1">E38</f>
        <v>10</v>
      </c>
      <c r="O38" s="4" t="s">
        <v>25</v>
      </c>
      <c r="P38" s="4">
        <v>0</v>
      </c>
      <c r="Q38" s="4" t="s">
        <v>23</v>
      </c>
      <c r="R38" s="4" t="s">
        <v>29</v>
      </c>
      <c r="S38" s="6">
        <v>3</v>
      </c>
      <c r="T38" s="14">
        <v>71.859786846600002</v>
      </c>
      <c r="U38" s="14">
        <v>34.174582953200002</v>
      </c>
      <c r="V38" s="4" t="s">
        <v>92</v>
      </c>
      <c r="W38" s="4" t="s">
        <v>28</v>
      </c>
    </row>
    <row r="39" spans="1:23" ht="16.850000000000001" customHeight="1" x14ac:dyDescent="0.75">
      <c r="A39" s="4">
        <v>38</v>
      </c>
      <c r="B39" s="8" t="s">
        <v>89</v>
      </c>
      <c r="C39" s="4" t="s">
        <v>23</v>
      </c>
      <c r="D39" s="4">
        <v>1</v>
      </c>
      <c r="E39" s="6">
        <v>8.6</v>
      </c>
      <c r="F39" s="6">
        <v>8.6</v>
      </c>
      <c r="G39" s="6">
        <v>3</v>
      </c>
      <c r="H39" s="6">
        <v>10</v>
      </c>
      <c r="I39" s="4">
        <v>8.1999999999999993</v>
      </c>
      <c r="J39" s="6">
        <v>0.9</v>
      </c>
      <c r="K39" s="4">
        <v>2</v>
      </c>
      <c r="L39" s="4">
        <v>4</v>
      </c>
      <c r="M39" s="4" t="s">
        <v>24</v>
      </c>
      <c r="N39" s="6">
        <f t="shared" si="1"/>
        <v>8.6</v>
      </c>
      <c r="O39" s="4" t="s">
        <v>25</v>
      </c>
      <c r="P39" s="4">
        <v>0</v>
      </c>
      <c r="Q39" s="4" t="s">
        <v>23</v>
      </c>
      <c r="R39" s="4" t="s">
        <v>29</v>
      </c>
      <c r="S39" s="6">
        <v>3</v>
      </c>
      <c r="T39" s="14">
        <v>71.884305688400005</v>
      </c>
      <c r="U39" s="14">
        <v>34.180922155200001</v>
      </c>
      <c r="V39" s="4" t="s">
        <v>93</v>
      </c>
      <c r="W39" s="4" t="s">
        <v>28</v>
      </c>
    </row>
    <row r="40" spans="1:23" ht="16.850000000000001" customHeight="1" x14ac:dyDescent="0.75">
      <c r="A40" s="4">
        <v>39</v>
      </c>
      <c r="B40" s="8" t="s">
        <v>89</v>
      </c>
      <c r="C40" s="4" t="s">
        <v>23</v>
      </c>
      <c r="D40" s="4">
        <v>1</v>
      </c>
      <c r="E40" s="6">
        <v>12.5</v>
      </c>
      <c r="F40" s="6">
        <v>12.5</v>
      </c>
      <c r="G40" s="6">
        <v>4</v>
      </c>
      <c r="H40" s="6">
        <v>10</v>
      </c>
      <c r="I40" s="4">
        <v>8.1999999999999993</v>
      </c>
      <c r="J40" s="6">
        <v>0.9</v>
      </c>
      <c r="K40" s="4">
        <v>2</v>
      </c>
      <c r="L40" s="4">
        <v>5</v>
      </c>
      <c r="M40" s="4" t="s">
        <v>24</v>
      </c>
      <c r="N40" s="6">
        <f t="shared" si="1"/>
        <v>12.5</v>
      </c>
      <c r="O40" s="4" t="s">
        <v>25</v>
      </c>
      <c r="P40" s="4">
        <v>0</v>
      </c>
      <c r="Q40" s="4" t="s">
        <v>23</v>
      </c>
      <c r="R40" s="4" t="s">
        <v>29</v>
      </c>
      <c r="S40" s="6">
        <v>3</v>
      </c>
      <c r="T40" s="14">
        <v>71.908069740299993</v>
      </c>
      <c r="U40" s="14">
        <v>34.188035332600002</v>
      </c>
      <c r="V40" s="15">
        <v>10.7</v>
      </c>
      <c r="W40" s="4" t="s">
        <v>28</v>
      </c>
    </row>
    <row r="41" spans="1:23" ht="16.850000000000001" customHeight="1" x14ac:dyDescent="0.75">
      <c r="A41" s="4">
        <v>40</v>
      </c>
      <c r="B41" s="8" t="s">
        <v>89</v>
      </c>
      <c r="C41" s="4" t="s">
        <v>23</v>
      </c>
      <c r="D41" s="4">
        <v>1</v>
      </c>
      <c r="E41" s="6">
        <v>8.5</v>
      </c>
      <c r="F41" s="6">
        <v>8.5</v>
      </c>
      <c r="G41" s="6">
        <v>3</v>
      </c>
      <c r="H41" s="6">
        <v>10</v>
      </c>
      <c r="I41" s="4">
        <v>8.1999999999999993</v>
      </c>
      <c r="J41" s="6">
        <v>0.9</v>
      </c>
      <c r="K41" s="4">
        <v>2</v>
      </c>
      <c r="L41" s="4">
        <v>4</v>
      </c>
      <c r="M41" s="4" t="s">
        <v>24</v>
      </c>
      <c r="N41" s="6">
        <f t="shared" si="1"/>
        <v>8.5</v>
      </c>
      <c r="O41" s="4" t="s">
        <v>25</v>
      </c>
      <c r="P41" s="4">
        <v>0</v>
      </c>
      <c r="Q41" s="4" t="s">
        <v>23</v>
      </c>
      <c r="R41" s="4" t="s">
        <v>29</v>
      </c>
      <c r="S41" s="6">
        <v>3</v>
      </c>
      <c r="T41" s="14">
        <v>71.920473538899998</v>
      </c>
      <c r="U41" s="14">
        <v>34.189709432500003</v>
      </c>
      <c r="V41" s="4" t="s">
        <v>94</v>
      </c>
      <c r="W41" s="4" t="s">
        <v>28</v>
      </c>
    </row>
    <row r="42" spans="1:23" ht="16.850000000000001" customHeight="1" x14ac:dyDescent="0.75">
      <c r="A42" s="4">
        <v>41</v>
      </c>
      <c r="B42" s="8" t="s">
        <v>89</v>
      </c>
      <c r="C42" s="4" t="s">
        <v>23</v>
      </c>
      <c r="D42" s="4">
        <v>1</v>
      </c>
      <c r="E42" s="6">
        <v>8.5</v>
      </c>
      <c r="F42" s="6">
        <v>8.5</v>
      </c>
      <c r="G42" s="6">
        <v>3</v>
      </c>
      <c r="H42" s="6">
        <v>10</v>
      </c>
      <c r="I42" s="4">
        <v>8.1999999999999993</v>
      </c>
      <c r="J42" s="6">
        <v>0.9</v>
      </c>
      <c r="K42" s="4">
        <v>2</v>
      </c>
      <c r="L42" s="4">
        <v>4</v>
      </c>
      <c r="M42" s="4" t="s">
        <v>24</v>
      </c>
      <c r="N42" s="6">
        <f t="shared" si="1"/>
        <v>8.5</v>
      </c>
      <c r="O42" s="4" t="s">
        <v>25</v>
      </c>
      <c r="P42" s="4">
        <v>0</v>
      </c>
      <c r="Q42" s="4" t="s">
        <v>23</v>
      </c>
      <c r="R42" s="4" t="s">
        <v>29</v>
      </c>
      <c r="S42" s="6">
        <v>3</v>
      </c>
      <c r="T42" s="14">
        <v>71.969095855999996</v>
      </c>
      <c r="U42" s="14">
        <v>34.193640849799998</v>
      </c>
      <c r="V42" s="4" t="s">
        <v>95</v>
      </c>
      <c r="W42" s="4" t="s">
        <v>28</v>
      </c>
    </row>
    <row r="43" spans="1:23" ht="16.850000000000001" customHeight="1" x14ac:dyDescent="0.75">
      <c r="A43" s="4">
        <v>42</v>
      </c>
      <c r="B43" s="8" t="s">
        <v>89</v>
      </c>
      <c r="C43" s="4" t="s">
        <v>23</v>
      </c>
      <c r="D43" s="4">
        <v>1</v>
      </c>
      <c r="E43" s="6">
        <v>12.2</v>
      </c>
      <c r="F43" s="6">
        <v>12.2</v>
      </c>
      <c r="G43" s="6">
        <v>3</v>
      </c>
      <c r="H43" s="6">
        <v>10</v>
      </c>
      <c r="I43" s="4">
        <v>8.1999999999999993</v>
      </c>
      <c r="J43" s="6">
        <v>0.9</v>
      </c>
      <c r="K43" s="4">
        <v>2</v>
      </c>
      <c r="L43" s="4">
        <v>4</v>
      </c>
      <c r="M43" s="4" t="s">
        <v>24</v>
      </c>
      <c r="N43" s="6">
        <f t="shared" si="1"/>
        <v>12.2</v>
      </c>
      <c r="O43" s="4" t="s">
        <v>25</v>
      </c>
      <c r="P43" s="4">
        <v>0</v>
      </c>
      <c r="Q43" s="4" t="s">
        <v>23</v>
      </c>
      <c r="R43" s="4" t="s">
        <v>29</v>
      </c>
      <c r="S43" s="6">
        <v>3</v>
      </c>
      <c r="T43" s="14">
        <v>71.973904016700004</v>
      </c>
      <c r="U43" s="14">
        <v>34.193719790099998</v>
      </c>
      <c r="V43" s="4" t="s">
        <v>96</v>
      </c>
      <c r="W43" s="4" t="s">
        <v>28</v>
      </c>
    </row>
    <row r="44" spans="1:23" ht="16.850000000000001" customHeight="1" x14ac:dyDescent="0.75">
      <c r="A44" s="4">
        <v>43</v>
      </c>
      <c r="B44" s="8" t="s">
        <v>89</v>
      </c>
      <c r="C44" s="4" t="s">
        <v>23</v>
      </c>
      <c r="D44" s="4">
        <v>2</v>
      </c>
      <c r="E44" s="6">
        <v>11.5</v>
      </c>
      <c r="F44" s="6">
        <v>23</v>
      </c>
      <c r="G44" s="6">
        <v>3</v>
      </c>
      <c r="H44" s="6">
        <v>10</v>
      </c>
      <c r="I44" s="4">
        <v>8.1999999999999993</v>
      </c>
      <c r="J44" s="6">
        <v>0.9</v>
      </c>
      <c r="K44" s="4">
        <v>2</v>
      </c>
      <c r="L44" s="4">
        <v>4</v>
      </c>
      <c r="M44" s="4" t="s">
        <v>24</v>
      </c>
      <c r="N44" s="6">
        <f t="shared" si="1"/>
        <v>11.5</v>
      </c>
      <c r="O44" s="4" t="s">
        <v>25</v>
      </c>
      <c r="P44" s="4">
        <v>0</v>
      </c>
      <c r="Q44" s="4" t="s">
        <v>23</v>
      </c>
      <c r="R44" s="4" t="s">
        <v>29</v>
      </c>
      <c r="S44" s="6">
        <v>3</v>
      </c>
      <c r="T44" s="14">
        <v>71.983758385200005</v>
      </c>
      <c r="U44" s="14">
        <v>34.1945760682</v>
      </c>
      <c r="V44" s="4" t="s">
        <v>97</v>
      </c>
      <c r="W44" s="4" t="s">
        <v>28</v>
      </c>
    </row>
    <row r="45" spans="1:23" ht="16.850000000000001" customHeight="1" x14ac:dyDescent="0.75">
      <c r="A45" s="4">
        <v>44</v>
      </c>
      <c r="B45" s="8" t="s">
        <v>98</v>
      </c>
      <c r="C45" s="4" t="s">
        <v>23</v>
      </c>
      <c r="D45" s="4">
        <v>1</v>
      </c>
      <c r="E45" s="4">
        <v>20</v>
      </c>
      <c r="F45" s="4">
        <v>20</v>
      </c>
      <c r="G45" s="4">
        <v>3</v>
      </c>
      <c r="H45" s="6">
        <v>10.1</v>
      </c>
      <c r="I45" s="4">
        <v>8.3000000000000007</v>
      </c>
      <c r="J45" s="6">
        <v>0.9</v>
      </c>
      <c r="K45" s="4">
        <v>2</v>
      </c>
      <c r="L45" s="4">
        <v>4</v>
      </c>
      <c r="M45" s="4" t="s">
        <v>24</v>
      </c>
      <c r="N45" s="6">
        <f t="shared" si="1"/>
        <v>20</v>
      </c>
      <c r="O45" s="4" t="s">
        <v>25</v>
      </c>
      <c r="P45" s="4">
        <v>0</v>
      </c>
      <c r="Q45" s="4" t="s">
        <v>23</v>
      </c>
      <c r="R45" s="4" t="s">
        <v>29</v>
      </c>
      <c r="S45" s="4">
        <v>3</v>
      </c>
      <c r="T45" s="14">
        <v>72.017516999999998</v>
      </c>
      <c r="U45" s="14">
        <v>34.139406999999999</v>
      </c>
      <c r="V45" s="4" t="s">
        <v>99</v>
      </c>
      <c r="W45" s="4" t="s">
        <v>28</v>
      </c>
    </row>
    <row r="46" spans="1:23" ht="16.850000000000001" customHeight="1" x14ac:dyDescent="0.75">
      <c r="A46" s="4">
        <v>45</v>
      </c>
      <c r="B46" s="8" t="s">
        <v>98</v>
      </c>
      <c r="C46" s="4" t="s">
        <v>23</v>
      </c>
      <c r="D46" s="4">
        <v>1</v>
      </c>
      <c r="E46" s="6">
        <v>13.2</v>
      </c>
      <c r="F46" s="6">
        <v>13.2</v>
      </c>
      <c r="G46" s="6">
        <v>3</v>
      </c>
      <c r="H46" s="6">
        <v>10.1</v>
      </c>
      <c r="I46" s="4">
        <v>8.3000000000000007</v>
      </c>
      <c r="J46" s="6">
        <v>0.9</v>
      </c>
      <c r="K46" s="4">
        <v>2</v>
      </c>
      <c r="L46" s="4">
        <v>4</v>
      </c>
      <c r="M46" s="4" t="s">
        <v>24</v>
      </c>
      <c r="N46" s="6">
        <v>13.2</v>
      </c>
      <c r="O46" s="4" t="s">
        <v>25</v>
      </c>
      <c r="P46" s="4">
        <v>0</v>
      </c>
      <c r="Q46" s="4" t="s">
        <v>23</v>
      </c>
      <c r="R46" s="4" t="s">
        <v>29</v>
      </c>
      <c r="S46" s="6">
        <v>3</v>
      </c>
      <c r="T46" s="14">
        <v>71.962059999999994</v>
      </c>
      <c r="U46" s="14">
        <v>34.222405999999999</v>
      </c>
      <c r="V46" s="4" t="s">
        <v>100</v>
      </c>
      <c r="W46" s="4" t="s">
        <v>28</v>
      </c>
    </row>
    <row r="47" spans="1:23" ht="16.850000000000001" customHeight="1" x14ac:dyDescent="0.75">
      <c r="A47" s="4">
        <v>46</v>
      </c>
      <c r="B47" s="8" t="s">
        <v>98</v>
      </c>
      <c r="C47" s="4" t="s">
        <v>23</v>
      </c>
      <c r="D47" s="4">
        <v>1</v>
      </c>
      <c r="E47" s="6">
        <v>15</v>
      </c>
      <c r="F47" s="6">
        <v>15</v>
      </c>
      <c r="G47" s="6">
        <v>3</v>
      </c>
      <c r="H47" s="6">
        <v>10.1</v>
      </c>
      <c r="I47" s="4">
        <v>8.3000000000000007</v>
      </c>
      <c r="J47" s="6">
        <v>0.9</v>
      </c>
      <c r="K47" s="4">
        <v>2</v>
      </c>
      <c r="L47" s="4">
        <v>4</v>
      </c>
      <c r="M47" s="4" t="s">
        <v>24</v>
      </c>
      <c r="N47" s="6">
        <f>E47</f>
        <v>15</v>
      </c>
      <c r="O47" s="4" t="s">
        <v>25</v>
      </c>
      <c r="P47" s="4">
        <v>0</v>
      </c>
      <c r="Q47" s="4" t="s">
        <v>23</v>
      </c>
      <c r="R47" s="4" t="s">
        <v>29</v>
      </c>
      <c r="S47" s="6">
        <v>3</v>
      </c>
      <c r="T47" s="14">
        <v>71.969262000000001</v>
      </c>
      <c r="U47" s="14">
        <v>34.229399999999998</v>
      </c>
      <c r="V47" s="4">
        <v>13175</v>
      </c>
      <c r="W47" s="4" t="s">
        <v>28</v>
      </c>
    </row>
    <row r="48" spans="1:23" ht="16.850000000000001" customHeight="1" x14ac:dyDescent="0.75">
      <c r="A48" s="4">
        <v>47</v>
      </c>
      <c r="B48" s="8" t="s">
        <v>98</v>
      </c>
      <c r="C48" s="4" t="s">
        <v>23</v>
      </c>
      <c r="D48" s="4">
        <v>1</v>
      </c>
      <c r="E48" s="6">
        <v>15</v>
      </c>
      <c r="F48" s="6">
        <v>15</v>
      </c>
      <c r="G48" s="6">
        <v>3</v>
      </c>
      <c r="H48" s="6">
        <v>10.1</v>
      </c>
      <c r="I48" s="4">
        <v>8.3000000000000007</v>
      </c>
      <c r="J48" s="6">
        <v>0.9</v>
      </c>
      <c r="K48" s="4">
        <v>2</v>
      </c>
      <c r="L48" s="4">
        <v>4</v>
      </c>
      <c r="M48" s="4" t="s">
        <v>24</v>
      </c>
      <c r="N48" s="6">
        <f>E48</f>
        <v>15</v>
      </c>
      <c r="O48" s="4" t="s">
        <v>25</v>
      </c>
      <c r="P48" s="4">
        <v>0</v>
      </c>
      <c r="Q48" s="4" t="s">
        <v>23</v>
      </c>
      <c r="R48" s="4" t="s">
        <v>29</v>
      </c>
      <c r="S48" s="6">
        <v>3</v>
      </c>
      <c r="T48" s="14">
        <v>72.001777000000004</v>
      </c>
      <c r="U48" s="14">
        <v>34.232849999999999</v>
      </c>
      <c r="V48" s="4" t="s">
        <v>101</v>
      </c>
      <c r="W48" s="4" t="s">
        <v>28</v>
      </c>
    </row>
    <row r="49" spans="1:23" ht="16.850000000000001" customHeight="1" x14ac:dyDescent="0.75">
      <c r="A49" s="4">
        <v>48</v>
      </c>
      <c r="B49" s="8" t="s">
        <v>102</v>
      </c>
      <c r="C49" s="4" t="s">
        <v>23</v>
      </c>
      <c r="D49" s="4">
        <v>6</v>
      </c>
      <c r="E49" s="4">
        <v>20.2</v>
      </c>
      <c r="F49" s="4">
        <v>121</v>
      </c>
      <c r="G49" s="4">
        <v>3</v>
      </c>
      <c r="H49" s="6">
        <v>10.1</v>
      </c>
      <c r="I49" s="4">
        <v>8.3000000000000007</v>
      </c>
      <c r="J49" s="6">
        <v>0.9</v>
      </c>
      <c r="K49" s="4">
        <v>2</v>
      </c>
      <c r="L49" s="4">
        <v>24</v>
      </c>
      <c r="M49" s="4" t="s">
        <v>24</v>
      </c>
      <c r="N49" s="6">
        <v>20</v>
      </c>
      <c r="O49" s="4" t="s">
        <v>25</v>
      </c>
      <c r="P49" s="4">
        <v>0</v>
      </c>
      <c r="Q49" s="4" t="s">
        <v>23</v>
      </c>
      <c r="R49" s="4" t="s">
        <v>29</v>
      </c>
      <c r="S49" s="4">
        <v>3</v>
      </c>
      <c r="T49" s="14">
        <v>72.067058000000003</v>
      </c>
      <c r="U49" s="14">
        <v>34.133595</v>
      </c>
      <c r="V49" s="4" t="s">
        <v>103</v>
      </c>
      <c r="W49" s="4" t="s">
        <v>28</v>
      </c>
    </row>
    <row r="50" spans="1:23" ht="16.850000000000001" customHeight="1" x14ac:dyDescent="0.75">
      <c r="A50" s="4">
        <v>49</v>
      </c>
      <c r="B50" s="8" t="s">
        <v>102</v>
      </c>
      <c r="C50" s="4" t="s">
        <v>23</v>
      </c>
      <c r="D50" s="4">
        <v>2</v>
      </c>
      <c r="E50" s="6">
        <v>20</v>
      </c>
      <c r="F50" s="6">
        <v>40</v>
      </c>
      <c r="G50" s="6">
        <v>3</v>
      </c>
      <c r="H50" s="6">
        <v>10.1</v>
      </c>
      <c r="I50" s="4">
        <v>8.3000000000000007</v>
      </c>
      <c r="J50" s="6">
        <v>0.9</v>
      </c>
      <c r="K50" s="4">
        <v>2</v>
      </c>
      <c r="L50" s="4">
        <v>8</v>
      </c>
      <c r="M50" s="4" t="s">
        <v>24</v>
      </c>
      <c r="N50" s="6">
        <v>20</v>
      </c>
      <c r="O50" s="4" t="s">
        <v>25</v>
      </c>
      <c r="P50" s="4"/>
      <c r="Q50" s="4" t="s">
        <v>23</v>
      </c>
      <c r="R50" s="4" t="s">
        <v>29</v>
      </c>
      <c r="S50" s="6">
        <v>3</v>
      </c>
      <c r="T50" s="14">
        <v>72.111181999999999</v>
      </c>
      <c r="U50" s="14">
        <v>34.161464000000002</v>
      </c>
      <c r="V50" s="4" t="s">
        <v>104</v>
      </c>
      <c r="W50" s="4" t="s">
        <v>28</v>
      </c>
    </row>
    <row r="51" spans="1:23" ht="16.850000000000001" customHeight="1" x14ac:dyDescent="0.75">
      <c r="A51" s="4">
        <v>50</v>
      </c>
      <c r="B51" s="8" t="s">
        <v>102</v>
      </c>
      <c r="C51" s="4" t="s">
        <v>23</v>
      </c>
      <c r="D51" s="4">
        <v>6</v>
      </c>
      <c r="E51" s="4">
        <v>20.2</v>
      </c>
      <c r="F51" s="4">
        <v>121</v>
      </c>
      <c r="G51" s="4">
        <v>3</v>
      </c>
      <c r="H51" s="6">
        <v>10.1</v>
      </c>
      <c r="I51" s="4">
        <v>8.3000000000000007</v>
      </c>
      <c r="J51" s="6">
        <v>0.9</v>
      </c>
      <c r="K51" s="4">
        <v>2</v>
      </c>
      <c r="L51" s="4">
        <v>24</v>
      </c>
      <c r="M51" s="4" t="s">
        <v>24</v>
      </c>
      <c r="N51" s="6">
        <v>20</v>
      </c>
      <c r="O51" s="4" t="s">
        <v>25</v>
      </c>
      <c r="P51" s="4">
        <v>0</v>
      </c>
      <c r="Q51" s="4" t="s">
        <v>23</v>
      </c>
      <c r="R51" s="4" t="s">
        <v>29</v>
      </c>
      <c r="S51" s="4">
        <v>3</v>
      </c>
      <c r="T51" s="14">
        <v>72.067058000000003</v>
      </c>
      <c r="U51" s="14">
        <v>34.133595</v>
      </c>
      <c r="V51" s="4" t="s">
        <v>103</v>
      </c>
      <c r="W51" s="4" t="s">
        <v>28</v>
      </c>
    </row>
    <row r="52" spans="1:23" ht="16.850000000000001" customHeight="1" x14ac:dyDescent="0.75">
      <c r="A52" s="4">
        <v>51</v>
      </c>
      <c r="B52" s="8" t="s">
        <v>102</v>
      </c>
      <c r="C52" s="4" t="s">
        <v>23</v>
      </c>
      <c r="D52" s="4">
        <v>2</v>
      </c>
      <c r="E52" s="6">
        <v>20</v>
      </c>
      <c r="F52" s="6">
        <v>40</v>
      </c>
      <c r="G52" s="6">
        <v>3</v>
      </c>
      <c r="H52" s="6">
        <v>10.1</v>
      </c>
      <c r="I52" s="4">
        <v>8.3000000000000007</v>
      </c>
      <c r="J52" s="6">
        <v>0.9</v>
      </c>
      <c r="K52" s="4">
        <v>2</v>
      </c>
      <c r="L52" s="4">
        <v>8</v>
      </c>
      <c r="M52" s="4" t="s">
        <v>24</v>
      </c>
      <c r="N52" s="6">
        <v>20</v>
      </c>
      <c r="O52" s="4" t="s">
        <v>25</v>
      </c>
      <c r="P52" s="4"/>
      <c r="Q52" s="4" t="s">
        <v>23</v>
      </c>
      <c r="R52" s="4" t="s">
        <v>29</v>
      </c>
      <c r="S52" s="6">
        <v>3</v>
      </c>
      <c r="T52" s="14">
        <v>72.111181999999999</v>
      </c>
      <c r="U52" s="14">
        <v>34.161464000000002</v>
      </c>
      <c r="V52" s="4" t="s">
        <v>104</v>
      </c>
      <c r="W52" s="4" t="s">
        <v>28</v>
      </c>
    </row>
    <row r="53" spans="1:23" ht="16.850000000000001" customHeight="1" x14ac:dyDescent="0.75">
      <c r="A53" s="4">
        <v>52</v>
      </c>
      <c r="B53" s="8" t="s">
        <v>105</v>
      </c>
      <c r="C53" s="4"/>
      <c r="D53" s="4"/>
      <c r="E53" s="4"/>
      <c r="F53" s="4"/>
      <c r="G53" s="4"/>
      <c r="H53" s="6"/>
      <c r="I53" s="4"/>
      <c r="J53" s="6"/>
      <c r="K53" s="4"/>
      <c r="L53" s="4"/>
      <c r="M53" s="4"/>
      <c r="N53" s="6"/>
      <c r="O53" s="4"/>
      <c r="P53" s="4"/>
      <c r="Q53" s="4"/>
      <c r="R53" s="4"/>
      <c r="S53" s="4"/>
      <c r="T53" s="4" t="s">
        <v>106</v>
      </c>
      <c r="U53" s="4" t="s">
        <v>107</v>
      </c>
      <c r="V53" s="16" t="s">
        <v>108</v>
      </c>
      <c r="W53" s="17"/>
    </row>
    <row r="54" spans="1:23" ht="16.850000000000001" customHeight="1" x14ac:dyDescent="0.75">
      <c r="A54" s="4">
        <v>53</v>
      </c>
      <c r="B54" s="5" t="s">
        <v>105</v>
      </c>
      <c r="C54" s="4" t="s">
        <v>23</v>
      </c>
      <c r="D54" s="4"/>
      <c r="E54" s="6"/>
      <c r="F54" s="6"/>
      <c r="G54" s="6"/>
      <c r="H54" s="6"/>
      <c r="I54" s="4"/>
      <c r="J54" s="6"/>
      <c r="K54" s="4"/>
      <c r="L54" s="4"/>
      <c r="M54" s="4"/>
      <c r="N54" s="6"/>
      <c r="O54" s="4"/>
      <c r="P54" s="4"/>
      <c r="Q54" s="4"/>
      <c r="R54" s="4"/>
      <c r="S54" s="6"/>
      <c r="T54" s="4" t="s">
        <v>109</v>
      </c>
      <c r="U54" s="4" t="s">
        <v>110</v>
      </c>
      <c r="V54" s="18" t="s">
        <v>111</v>
      </c>
      <c r="W54" s="19"/>
    </row>
  </sheetData>
  <mergeCells count="2">
    <mergeCell ref="V53:W53"/>
    <mergeCell ref="V54:W54"/>
  </mergeCells>
  <pageMargins left="0.34" right="0.25" top="0.41" bottom="0.31" header="0.3" footer="0.2"/>
  <pageSetup scale="59" orientation="landscape" r:id="rId1"/>
  <rowBreaks count="2" manualBreakCount="2">
    <brk id="17" max="25" man="1"/>
    <brk id="4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Bridge</vt:lpstr>
      <vt:lpstr>Bridge!Print_Area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2022-03-27T17:48:43Z</dcterms:created>
  <dcterms:modified xsi:type="dcterms:W3CDTF">2022-03-27T17:48:43Z</dcterms:modified>
</cp:coreProperties>
</file>